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rkova-og\Documents\"/>
    </mc:Choice>
  </mc:AlternateContent>
  <bookViews>
    <workbookView xWindow="-165" yWindow="1320" windowWidth="15480" windowHeight="9180"/>
  </bookViews>
  <sheets>
    <sheet name="Полезный отпуск" sheetId="9" r:id="rId1"/>
  </sheets>
  <definedNames>
    <definedName name="_xlnm._FilterDatabase" localSheetId="0" hidden="1">'Полезный отпуск'!$B$2:$B$725</definedName>
  </definedNames>
  <calcPr calcId="162913"/>
</workbook>
</file>

<file path=xl/calcChain.xml><?xml version="1.0" encoding="utf-8"?>
<calcChain xmlns="http://schemas.openxmlformats.org/spreadsheetml/2006/main">
  <c r="C725" i="9" l="1"/>
  <c r="C722" i="9"/>
  <c r="C719" i="9"/>
  <c r="C713" i="9"/>
  <c r="C712" i="9" s="1"/>
  <c r="C693" i="9"/>
  <c r="C9" i="9"/>
  <c r="C8" i="9"/>
  <c r="C114" i="9" l="1"/>
  <c r="C708" i="9" l="1"/>
  <c r="C231" i="9" l="1"/>
  <c r="C72" i="9" l="1"/>
  <c r="C268" i="9" l="1"/>
  <c r="C492" i="9" l="1"/>
  <c r="C323" i="9"/>
  <c r="C254" i="9" l="1"/>
  <c r="C250" i="9" l="1"/>
  <c r="C595" i="9" l="1"/>
  <c r="C408" i="9"/>
  <c r="C272" i="9"/>
  <c r="C209" i="9"/>
  <c r="C104" i="9"/>
  <c r="C300" i="9"/>
  <c r="C203" i="9" l="1"/>
  <c r="C202" i="9" s="1"/>
  <c r="C193" i="9" l="1"/>
  <c r="C405" i="9" l="1"/>
  <c r="C698" i="9" l="1"/>
  <c r="C574" i="9" l="1"/>
  <c r="C567" i="9"/>
  <c r="C541" i="9"/>
  <c r="C485" i="9"/>
  <c r="C432" i="9"/>
  <c r="C123" i="9"/>
  <c r="C318" i="9"/>
  <c r="C304" i="9"/>
  <c r="C310" i="9"/>
  <c r="C162" i="9"/>
  <c r="C47" i="9"/>
  <c r="C701" i="9" l="1"/>
  <c r="C703" i="9"/>
  <c r="C501" i="9"/>
  <c r="C418" i="9"/>
  <c r="C247" i="9"/>
  <c r="C340" i="9"/>
  <c r="C331" i="9"/>
  <c r="C392" i="9" l="1"/>
  <c r="C395" i="9"/>
  <c r="C621" i="9" l="1"/>
  <c r="C457" i="9" l="1"/>
  <c r="C243" i="9"/>
  <c r="C196" i="9"/>
  <c r="C180" i="9"/>
  <c r="C584" i="9" l="1"/>
  <c r="C545" i="9" l="1"/>
  <c r="C252" i="9"/>
  <c r="C246" i="9" s="1"/>
  <c r="C228" i="9"/>
  <c r="C227" i="9" l="1"/>
  <c r="C444" i="9" l="1"/>
  <c r="C437" i="9"/>
  <c r="C131" i="9"/>
  <c r="C120" i="9" l="1"/>
  <c r="C599" i="9" l="1"/>
  <c r="C416" i="9" l="1"/>
  <c r="C646" i="9" l="1"/>
  <c r="C690" i="9"/>
  <c r="C506" i="9"/>
  <c r="C327" i="9"/>
  <c r="C314" i="9"/>
  <c r="C279" i="9" l="1"/>
  <c r="C217" i="9"/>
  <c r="C171" i="9"/>
  <c r="C147" i="9"/>
  <c r="C153" i="9"/>
  <c r="C111" i="9"/>
  <c r="C99" i="9"/>
  <c r="C36" i="9"/>
  <c r="C41" i="9"/>
  <c r="C22" i="9"/>
  <c r="C552" i="9" l="1"/>
  <c r="C557" i="9"/>
  <c r="C555" i="9"/>
  <c r="C551" i="9" l="1"/>
  <c r="C706" i="9" l="1"/>
  <c r="C140" i="9"/>
  <c r="C54" i="9"/>
  <c r="C58" i="9"/>
  <c r="C46" i="9" l="1"/>
  <c r="C611" i="9"/>
  <c r="C118" i="9"/>
  <c r="C697" i="9"/>
  <c r="XFD697" i="9" s="1"/>
  <c r="C343" i="9"/>
  <c r="C342" i="9" s="1"/>
  <c r="C348" i="9"/>
  <c r="C28" i="9"/>
  <c r="C27" i="9" s="1"/>
  <c r="C113" i="9" l="1"/>
  <c r="C12" i="9"/>
  <c r="C686" i="9" l="1"/>
  <c r="C618" i="9"/>
  <c r="C352" i="9" l="1"/>
  <c r="C90" i="9"/>
  <c r="C258" i="9" l="1"/>
  <c r="C548" i="9" l="1"/>
  <c r="C357" i="9" l="1"/>
  <c r="C581" i="9" l="1"/>
  <c r="C412" i="9"/>
  <c r="C188" i="9"/>
  <c r="C540" i="9"/>
  <c r="C235" i="9"/>
  <c r="C187" i="9" l="1"/>
  <c r="C411" i="9"/>
  <c r="C580" i="9"/>
  <c r="C594" i="9" l="1"/>
  <c r="C265" i="9"/>
  <c r="C682" i="9" l="1"/>
  <c r="C681" i="9" s="1"/>
  <c r="C375" i="9"/>
  <c r="C607" i="9"/>
  <c r="C422" i="9"/>
  <c r="C441" i="9"/>
  <c r="C440" i="9" s="1"/>
  <c r="C388" i="9"/>
  <c r="C383" i="9"/>
  <c r="C606" i="9" l="1"/>
  <c r="C479" i="9"/>
  <c r="C464" i="9" l="1"/>
  <c r="C523" i="9"/>
  <c r="C337" i="9"/>
  <c r="C330" i="9" s="1"/>
  <c r="C496" i="9"/>
  <c r="C495" i="9" s="1"/>
  <c r="C303" i="9" l="1"/>
  <c r="C151" i="9" l="1"/>
  <c r="C146" i="9" s="1"/>
  <c r="C642" i="9"/>
  <c r="C637" i="9"/>
  <c r="C475" i="9"/>
  <c r="C474" i="9" s="1"/>
  <c r="C636" i="9" l="1"/>
  <c r="C431" i="9" l="1"/>
  <c r="C614" i="9"/>
  <c r="C613" i="9" s="1"/>
  <c r="C592" i="9"/>
  <c r="C589" i="9"/>
  <c r="C572" i="9"/>
  <c r="C564" i="9"/>
  <c r="C561" i="9"/>
  <c r="C536" i="9"/>
  <c r="C534" i="9"/>
  <c r="C531" i="9"/>
  <c r="C526" i="9"/>
  <c r="C520" i="9"/>
  <c r="C519" i="9" s="1"/>
  <c r="C517" i="9"/>
  <c r="C514" i="9"/>
  <c r="C509" i="9"/>
  <c r="C508" i="9" s="1"/>
  <c r="C504" i="9"/>
  <c r="C489" i="9"/>
  <c r="C470" i="9"/>
  <c r="C469" i="9" s="1"/>
  <c r="C460" i="9"/>
  <c r="C454" i="9"/>
  <c r="C450" i="9"/>
  <c r="C447" i="9"/>
  <c r="C427" i="9"/>
  <c r="C399" i="9"/>
  <c r="C398" i="9" s="1"/>
  <c r="C387" i="9"/>
  <c r="C378" i="9"/>
  <c r="C372" i="9"/>
  <c r="C369" i="9"/>
  <c r="C367" i="9"/>
  <c r="C362" i="9"/>
  <c r="C317" i="9"/>
  <c r="C297" i="9"/>
  <c r="C293" i="9"/>
  <c r="C290" i="9"/>
  <c r="C283" i="9"/>
  <c r="C282" i="9" s="1"/>
  <c r="C276" i="9"/>
  <c r="C261" i="9"/>
  <c r="C260" i="9" s="1"/>
  <c r="C240" i="9"/>
  <c r="C234" i="9" s="1"/>
  <c r="C225" i="9"/>
  <c r="C220" i="9" s="1"/>
  <c r="C221" i="9"/>
  <c r="C214" i="9"/>
  <c r="C198" i="9"/>
  <c r="C183" i="9"/>
  <c r="C177" i="9"/>
  <c r="C174" i="9"/>
  <c r="C167" i="9"/>
  <c r="C159" i="9"/>
  <c r="C156" i="9"/>
  <c r="C143" i="9"/>
  <c r="C135" i="9"/>
  <c r="C128" i="9"/>
  <c r="C122" i="9" s="1"/>
  <c r="C108" i="9"/>
  <c r="C95" i="9"/>
  <c r="C85" i="9"/>
  <c r="C81" i="9"/>
  <c r="C77" i="9" s="1"/>
  <c r="C78" i="9"/>
  <c r="C75" i="9"/>
  <c r="C68" i="9"/>
  <c r="C63" i="9"/>
  <c r="C17" i="9"/>
  <c r="C7" i="9"/>
  <c r="C62" i="9" l="1"/>
  <c r="C84" i="9"/>
  <c r="C6" i="9"/>
  <c r="C500" i="9"/>
  <c r="C484" i="9"/>
  <c r="C449" i="9"/>
  <c r="C271" i="9"/>
  <c r="C208" i="9"/>
  <c r="C161" i="9"/>
  <c r="C103" i="9"/>
  <c r="C173" i="9"/>
  <c r="C134" i="9"/>
  <c r="C155" i="9"/>
  <c r="C560" i="9"/>
  <c r="C371" i="9"/>
  <c r="C366" i="9"/>
  <c r="C296" i="9"/>
  <c r="C289" i="9"/>
  <c r="C588" i="9"/>
  <c r="C566" i="9"/>
  <c r="C530" i="9"/>
  <c r="C513" i="9"/>
  <c r="C421" i="9"/>
  <c r="C5" i="9" l="1"/>
</calcChain>
</file>

<file path=xl/sharedStrings.xml><?xml version="1.0" encoding="utf-8"?>
<sst xmlns="http://schemas.openxmlformats.org/spreadsheetml/2006/main" count="675" uniqueCount="122">
  <si>
    <t>Итого</t>
  </si>
  <si>
    <t>ООО "Отдых"</t>
  </si>
  <si>
    <t>ВН</t>
  </si>
  <si>
    <t>НН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</si>
  <si>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</si>
  <si>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</si>
  <si>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</si>
  <si>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</si>
  <si>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</si>
  <si>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</si>
  <si>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</si>
  <si>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</si>
  <si>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</si>
  <si>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</si>
  <si>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"Энергозавод" </t>
  </si>
  <si>
    <t>СН2</t>
  </si>
  <si>
    <t>ОАО "Промсинтез"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</si>
  <si>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</si>
  <si>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</si>
  <si>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</si>
  <si>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</si>
  <si>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</si>
  <si>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</si>
  <si>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СН1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</si>
  <si>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</si>
  <si>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</si>
  <si>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</si>
  <si>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</si>
  <si>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</si>
  <si>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</si>
  <si>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</si>
  <si>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</si>
  <si>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</si>
  <si>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</si>
  <si>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</si>
  <si>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Прочие потребители</t>
  </si>
  <si>
    <t>ФКП "ПГБИП"</t>
  </si>
  <si>
    <t>Наименование сетевой организации</t>
  </si>
  <si>
    <t>Население и приравненные к населению</t>
  </si>
  <si>
    <t>ЗАО "Энергетика и связь строительства"</t>
  </si>
  <si>
    <t>ОАО "СЗ "Экран"</t>
  </si>
  <si>
    <t>ЗАО "Самарский завод "Нефтемаш"</t>
  </si>
  <si>
    <t>Прочие потребители, СН2</t>
  </si>
  <si>
    <t>ООО "УЭС"</t>
  </si>
  <si>
    <t>Объем, кВт*ч</t>
  </si>
  <si>
    <t>Прочие сетевые организации</t>
  </si>
  <si>
    <t>Население и приравненные к населению, ВН</t>
  </si>
  <si>
    <t>Прочие потребители, СН 2</t>
  </si>
  <si>
    <t xml:space="preserve">Прочие потребители, СН 2 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</si>
  <si>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</si>
  <si>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</si>
  <si>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</si>
  <si>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</si>
  <si>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</si>
  <si>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</si>
  <si>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</si>
  <si>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</si>
  <si>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</si>
  <si>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</si>
  <si>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>ООО "Энергосервис"</t>
  </si>
  <si>
    <t>Прочие потребители (двухставочный тариф)</t>
  </si>
  <si>
    <t xml:space="preserve">ООО "Спецавтоматика" 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</si>
  <si>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</si>
  <si>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</si>
  <si>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</si>
  <si>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</si>
  <si>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</si>
  <si>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Куйбышевская дирекция ОАО "РЖД"</t>
  </si>
  <si>
    <t>ПК "Автокомпонент Сызрань"</t>
  </si>
  <si>
    <t>АО "РКЦ "Прогресс"</t>
  </si>
  <si>
    <t xml:space="preserve">ЗАО "СОЭЗ" </t>
  </si>
  <si>
    <t>ООО "СамараСеть"</t>
  </si>
  <si>
    <t>Южно-Уральская дирекция ОАО "РЖД" Трансэнерго</t>
  </si>
  <si>
    <t>АО  "РЭУ " Филиал "Самарский"</t>
  </si>
  <si>
    <t>АО "СЗ ЭМИ"</t>
  </si>
  <si>
    <t>ПАО "МРСК Волги"</t>
  </si>
  <si>
    <t>ПАО "ФСК ЕЭС"</t>
  </si>
  <si>
    <t>АО "СККМ"</t>
  </si>
  <si>
    <t>АО "Самаранефтегаз"</t>
  </si>
  <si>
    <t>Прочие потребители (одноставочный тариф)</t>
  </si>
  <si>
    <t>Население (без учета 0.7)</t>
  </si>
  <si>
    <t>Население (с учетом 0.7)</t>
  </si>
  <si>
    <t>Население (с учетом 0.7) НН</t>
  </si>
  <si>
    <t>Население (с учетом 0.7) СН2</t>
  </si>
  <si>
    <t>Население (без учета 0.7) ВН</t>
  </si>
  <si>
    <t>ВН двухстав.</t>
  </si>
  <si>
    <t>ЗАО "ССК" (дог. № 6161У от 04.03.2014)</t>
  </si>
  <si>
    <t>НН (двухставочный тариф)</t>
  </si>
  <si>
    <t>ООО "Электрощит" - Энергосеть"</t>
  </si>
  <si>
    <t xml:space="preserve">ООО "Транснефтьэлектросетьсервис"                          </t>
  </si>
  <si>
    <t>СН2 двухстав.</t>
  </si>
  <si>
    <t>НН двухстав.</t>
  </si>
  <si>
    <t>Прочие потребители двухстав.</t>
  </si>
  <si>
    <t>НН (население без учета 0,7)</t>
  </si>
  <si>
    <t>МУП "Волжское ЖКХ" (АО "ССК" с 01.05.2016)</t>
  </si>
  <si>
    <t>АО "ССК"</t>
  </si>
  <si>
    <t>ПАО "Салют"</t>
  </si>
  <si>
    <t>ПАО "Кузнецов"</t>
  </si>
  <si>
    <t>АО "Оборонэнерго"</t>
  </si>
  <si>
    <t>АО "Электросеть-Волга"</t>
  </si>
  <si>
    <t>АО "Арконик СМЗ"</t>
  </si>
  <si>
    <t>АО "Международный аэропорт "Курумоч"</t>
  </si>
  <si>
    <t>АО "СКК"</t>
  </si>
  <si>
    <t>Население (без учета 0.7) СН2</t>
  </si>
  <si>
    <t xml:space="preserve">ООО "ТольяттиСпиртПром" </t>
  </si>
  <si>
    <t>ПАО "АвтоВАЗ"</t>
  </si>
  <si>
    <t xml:space="preserve">ООО "ЭТК" </t>
  </si>
  <si>
    <t>ВН (двухставочный тариф)</t>
  </si>
  <si>
    <t>ПАО "ЗиТ"</t>
  </si>
  <si>
    <t xml:space="preserve">АО "ОРЭС-Тольятти" </t>
  </si>
  <si>
    <t>ООО "СибурТольятти"</t>
  </si>
  <si>
    <t>СН1 (прочие)</t>
  </si>
  <si>
    <t>СН1 (Население с учетом 0.7 )</t>
  </si>
  <si>
    <t>ООО "СК-Энерго"</t>
  </si>
  <si>
    <t>ООО "Энергобытобслуживание"</t>
  </si>
  <si>
    <t>ООО "Энерго"</t>
  </si>
  <si>
    <t>ООО "Энергохолдинг"</t>
  </si>
  <si>
    <t>ООО "Юг Сети"</t>
  </si>
  <si>
    <t>ООО "ТУР"</t>
  </si>
  <si>
    <t>Объемы фактического полезного отпуска электроэнергии потребителям ПАО "Самараэнерго" по тарифным группам  в разрезе территориальных сетевых организациий по уровням напряжения за май 2018 г.</t>
  </si>
  <si>
    <t>СН2 (Население с учетом 0.7 )</t>
  </si>
  <si>
    <t>ООО "Энергостандарт"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</si>
</sst>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3" fillId="0" borderId="14" xfId="0" applyNumberFormat="1" applyFont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3" fontId="3" fillId="0" borderId="4" xfId="0" applyNumberFormat="1" applyFont="1" applyFill="1" applyBorder="1"/>
    <xf numFmtId="0" fontId="1" fillId="0" borderId="6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 shrinkToFit="1"/>
    </xf>
    <xf numFmtId="3" fontId="4" fillId="0" borderId="14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3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3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3" xfId="0" applyNumberFormat="1" applyFont="1" applyBorder="1" applyAlignment="1">
      <alignment horizontal="right" vertical="center" wrapText="1" shrinkToFit="1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/>
    <xf numFmtId="0" fontId="1" fillId="0" borderId="6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0" fillId="0" borderId="0" xfId="0" applyFill="1"/>
    <xf numFmtId="3" fontId="1" fillId="0" borderId="7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7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/>
    <xf numFmtId="3" fontId="1" fillId="0" borderId="14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 shrinkToFit="1"/>
    </xf>
    <xf numFmtId="3" fontId="7" fillId="0" borderId="10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4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 shrinkToFi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Alignment="1">
      <alignment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 shrinkToFit="1"/>
    </xf>
    <xf numFmtId="3" fontId="3" fillId="0" borderId="6" xfId="0" applyNumberFormat="1" applyFont="1" applyFill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725"/>
  <sheetViews>
    <sheetView tabSelected="1" workbookViewId="0">
      <selection activeCell="C5" sqref="C5"/>
    </sheetView>
  </sheetViews>
  <sheetFormatPr defaultRowHeight="15" x14ac:dyDescent="0.2"/>
  <cols>
    <col min="2" max="2" width="45.7109375" style="1" customWidth="1"/>
    <col min="3" max="3" width="23.5703125" style="1" customWidth="1"/>
    <col min="5" max="5" width="27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74" t="s">
        <v>119</v>
      </c>
      <c r="C2" s="174"/>
    </row>
    <row r="3" spans="2:11" ht="15.75" thickBot="1" x14ac:dyDescent="0.25"/>
    <row r="4" spans="2:11" ht="58.5" customHeight="1" thickBot="1" x14ac:dyDescent="0.25">
      <c r="B4" s="36" t="s">
        <v>37</v>
      </c>
      <c r="C4" s="86" t="s">
        <v>44</v>
      </c>
      <c r="E4" s="169"/>
      <c r="G4" s="111"/>
      <c r="I4" s="111"/>
      <c r="K4" s="111"/>
    </row>
    <row r="5" spans="2:11" ht="16.5" thickBot="1" x14ac:dyDescent="0.25">
      <c r="B5" s="85" t="s">
        <v>0</v>
      </c>
      <c r="C5" s="82">
        <f>C6+C27+C46+C62+C75+C77+C84+C103+C113+C122+C134+C146+C155+C161+C173+C183+C198+C202+C208+C220+C227+C234+C246+C254+C260+C271+C282+C289+C296+C303+C317+C330+C342+C348+C352+C357+C362+C366+C371+C378+C383+C387+C398+C421+C431+C440+C447+C449+C460+C464+C469+C474+C479+C484+C495+C500+C508+C513+C519+C526+C530+C536+C551+C560+C566+C574+C588+C594+C602+C606+C613+C725+C624+C629+C636+C649+C653+C657+C661+C664+C672+C681+C540+C187+C411+C580+C258+C697+C706+C693+C708+C712</f>
        <v>887025814</v>
      </c>
      <c r="G5" s="109"/>
      <c r="I5" s="109"/>
      <c r="K5" s="109"/>
    </row>
    <row r="6" spans="2:11" ht="16.5" thickBot="1" x14ac:dyDescent="0.25">
      <c r="B6" s="51" t="s">
        <v>75</v>
      </c>
      <c r="C6" s="82">
        <f>C7+C17+C12+C22</f>
        <v>492989194</v>
      </c>
      <c r="D6" s="115"/>
    </row>
    <row r="7" spans="2:11" ht="32.25" thickBot="1" x14ac:dyDescent="0.25">
      <c r="B7" s="14" t="s">
        <v>79</v>
      </c>
      <c r="C7" s="38">
        <f>SUM(C8:C11)</f>
        <v>248762424</v>
      </c>
      <c r="D7" s="115"/>
      <c r="E7" s="167"/>
      <c r="F7" s="109"/>
      <c r="G7" s="109"/>
    </row>
    <row r="8" spans="2:11" ht="16.5" thickBot="1" x14ac:dyDescent="0.25">
      <c r="B8" s="58" t="s">
        <v>2</v>
      </c>
      <c r="C8" s="9">
        <f>109525239+90865968</f>
        <v>200391207</v>
      </c>
      <c r="D8" s="115"/>
      <c r="E8" s="167"/>
    </row>
    <row r="9" spans="2:11" ht="16.5" thickBot="1" x14ac:dyDescent="0.25">
      <c r="B9" s="65" t="s">
        <v>6</v>
      </c>
      <c r="C9" s="7">
        <f>13022358+975973</f>
        <v>13998331</v>
      </c>
      <c r="D9" s="115"/>
      <c r="E9" s="167"/>
      <c r="G9" s="109"/>
    </row>
    <row r="10" spans="2:11" ht="16.5" thickBot="1" x14ac:dyDescent="0.25">
      <c r="B10" s="65" t="s">
        <v>5</v>
      </c>
      <c r="C10" s="7">
        <v>26632144</v>
      </c>
      <c r="D10" s="115"/>
      <c r="E10" s="167"/>
    </row>
    <row r="11" spans="2:11" ht="16.5" thickBot="1" x14ac:dyDescent="0.25">
      <c r="B11" s="67" t="s">
        <v>3</v>
      </c>
      <c r="C11" s="17">
        <v>7740742</v>
      </c>
      <c r="D11" s="115"/>
      <c r="E11" s="167"/>
    </row>
    <row r="12" spans="2:11" ht="32.25" thickBot="1" x14ac:dyDescent="0.25">
      <c r="B12" s="158" t="s">
        <v>60</v>
      </c>
      <c r="C12" s="24">
        <f>SUM(C13:C16)</f>
        <v>198708453</v>
      </c>
      <c r="D12" s="115"/>
      <c r="E12" s="167"/>
    </row>
    <row r="13" spans="2:11" ht="16.5" thickBot="1" x14ac:dyDescent="0.25">
      <c r="B13" s="65" t="s">
        <v>2</v>
      </c>
      <c r="C13" s="7">
        <v>184035599</v>
      </c>
      <c r="D13" s="115"/>
      <c r="E13" s="167"/>
    </row>
    <row r="14" spans="2:11" ht="16.5" thickBot="1" x14ac:dyDescent="0.25">
      <c r="B14" s="65" t="s">
        <v>6</v>
      </c>
      <c r="C14" s="7">
        <v>13510604</v>
      </c>
      <c r="D14" s="115"/>
      <c r="E14" s="167"/>
    </row>
    <row r="15" spans="2:11" ht="16.5" thickBot="1" x14ac:dyDescent="0.25">
      <c r="B15" s="65" t="s">
        <v>5</v>
      </c>
      <c r="C15" s="7">
        <v>1073478</v>
      </c>
      <c r="D15" s="115"/>
      <c r="E15" s="167"/>
    </row>
    <row r="16" spans="2:11" ht="16.5" thickBot="1" x14ac:dyDescent="0.25">
      <c r="B16" s="65" t="s">
        <v>3</v>
      </c>
      <c r="C16" s="7">
        <v>88772</v>
      </c>
      <c r="D16" s="115"/>
      <c r="E16" s="167"/>
    </row>
    <row r="17" spans="2:5" ht="16.5" thickBot="1" x14ac:dyDescent="0.25">
      <c r="B17" s="15" t="s">
        <v>80</v>
      </c>
      <c r="C17" s="24">
        <f>SUM(C18:C21)</f>
        <v>3823168</v>
      </c>
      <c r="D17" s="115"/>
      <c r="E17" s="167"/>
    </row>
    <row r="18" spans="2:5" ht="15.75" x14ac:dyDescent="0.2">
      <c r="B18" s="65" t="s">
        <v>2</v>
      </c>
      <c r="C18" s="134">
        <v>93223</v>
      </c>
      <c r="D18" s="115"/>
      <c r="E18" s="167"/>
    </row>
    <row r="19" spans="2:5" ht="16.5" hidden="1" thickBot="1" x14ac:dyDescent="0.25">
      <c r="B19" s="65" t="s">
        <v>6</v>
      </c>
      <c r="C19" s="125"/>
      <c r="D19" s="115"/>
      <c r="E19" s="167"/>
    </row>
    <row r="20" spans="2:5" ht="15.75" x14ac:dyDescent="0.2">
      <c r="B20" s="65" t="s">
        <v>5</v>
      </c>
      <c r="C20" s="125">
        <v>215185</v>
      </c>
      <c r="D20" s="115"/>
      <c r="E20" s="167"/>
    </row>
    <row r="21" spans="2:5" ht="15.75" x14ac:dyDescent="0.2">
      <c r="B21" s="67" t="s">
        <v>3</v>
      </c>
      <c r="C21" s="140">
        <v>3514760</v>
      </c>
      <c r="D21" s="115"/>
      <c r="E21" s="167"/>
    </row>
    <row r="22" spans="2:5" ht="16.5" thickBot="1" x14ac:dyDescent="0.25">
      <c r="B22" s="15" t="s">
        <v>81</v>
      </c>
      <c r="C22" s="141">
        <f>SUM(C23:C26)</f>
        <v>41695149</v>
      </c>
      <c r="D22" s="115"/>
      <c r="E22" s="167"/>
    </row>
    <row r="23" spans="2:5" ht="16.5" thickBot="1" x14ac:dyDescent="0.25">
      <c r="B23" s="65" t="s">
        <v>2</v>
      </c>
      <c r="C23" s="125">
        <v>1886399</v>
      </c>
      <c r="D23" s="115"/>
      <c r="E23" s="167"/>
    </row>
    <row r="24" spans="2:5" ht="16.5" thickBot="1" x14ac:dyDescent="0.25">
      <c r="B24" s="65" t="s">
        <v>6</v>
      </c>
      <c r="C24" s="125">
        <v>734257</v>
      </c>
      <c r="D24" s="115"/>
      <c r="E24" s="167"/>
    </row>
    <row r="25" spans="2:5" ht="16.5" thickBot="1" x14ac:dyDescent="0.25">
      <c r="B25" s="65" t="s">
        <v>5</v>
      </c>
      <c r="C25" s="125">
        <v>7591190</v>
      </c>
      <c r="D25" s="115"/>
      <c r="E25" s="167"/>
    </row>
    <row r="26" spans="2:5" ht="16.5" thickBot="1" x14ac:dyDescent="0.25">
      <c r="B26" s="67" t="s">
        <v>3</v>
      </c>
      <c r="C26" s="128">
        <v>31483303</v>
      </c>
      <c r="D26" s="115"/>
      <c r="E26" s="167"/>
    </row>
    <row r="27" spans="2:5" ht="16.5" thickBot="1" x14ac:dyDescent="0.25">
      <c r="B27" s="51" t="s">
        <v>95</v>
      </c>
      <c r="C27" s="82">
        <f>C28+C36+C41</f>
        <v>130830477</v>
      </c>
      <c r="D27" s="115"/>
      <c r="E27" s="167"/>
    </row>
    <row r="28" spans="2:5" ht="16.5" thickBot="1" x14ac:dyDescent="0.25">
      <c r="B28" s="14" t="s">
        <v>35</v>
      </c>
      <c r="C28" s="38">
        <f>SUM(C29:C35)</f>
        <v>64274904</v>
      </c>
      <c r="D28" s="115"/>
      <c r="E28" s="167"/>
    </row>
    <row r="29" spans="2:5" ht="16.5" thickBot="1" x14ac:dyDescent="0.25">
      <c r="B29" s="58" t="s">
        <v>2</v>
      </c>
      <c r="C29" s="39">
        <v>13269925</v>
      </c>
      <c r="D29" s="115"/>
      <c r="E29" s="167"/>
    </row>
    <row r="30" spans="2:5" ht="16.5" thickBot="1" x14ac:dyDescent="0.25">
      <c r="B30" s="65" t="s">
        <v>6</v>
      </c>
      <c r="C30" s="40">
        <v>4465276</v>
      </c>
      <c r="D30" s="115"/>
      <c r="E30" s="167"/>
    </row>
    <row r="31" spans="2:5" ht="15.75" x14ac:dyDescent="0.2">
      <c r="B31" s="65" t="s">
        <v>5</v>
      </c>
      <c r="C31" s="40">
        <v>26940276</v>
      </c>
      <c r="D31" s="115"/>
      <c r="E31" s="167"/>
    </row>
    <row r="32" spans="2:5" ht="15.75" x14ac:dyDescent="0.2">
      <c r="B32" s="65" t="s">
        <v>3</v>
      </c>
      <c r="C32" s="40">
        <v>19404342</v>
      </c>
      <c r="D32" s="115"/>
      <c r="E32" s="167"/>
    </row>
    <row r="33" spans="2:5" ht="15.75" x14ac:dyDescent="0.2">
      <c r="B33" s="65" t="s">
        <v>107</v>
      </c>
      <c r="C33" s="40">
        <v>720</v>
      </c>
      <c r="D33" s="115"/>
      <c r="E33" s="167"/>
    </row>
    <row r="34" spans="2:5" ht="16.5" thickBot="1" x14ac:dyDescent="0.25">
      <c r="B34" s="65" t="s">
        <v>62</v>
      </c>
      <c r="C34" s="40">
        <v>130963</v>
      </c>
      <c r="D34" s="115"/>
      <c r="E34" s="167"/>
    </row>
    <row r="35" spans="2:5" ht="16.5" thickBot="1" x14ac:dyDescent="0.25">
      <c r="B35" s="65" t="s">
        <v>87</v>
      </c>
      <c r="C35" s="40">
        <v>63402</v>
      </c>
      <c r="D35" s="115"/>
      <c r="E35" s="167"/>
    </row>
    <row r="36" spans="2:5" ht="16.5" thickBot="1" x14ac:dyDescent="0.25">
      <c r="B36" s="15" t="s">
        <v>80</v>
      </c>
      <c r="C36" s="41">
        <f>SUM(C37:C40)</f>
        <v>39500333</v>
      </c>
      <c r="D36" s="115"/>
      <c r="E36" s="167"/>
    </row>
    <row r="37" spans="2:5" ht="15.75" x14ac:dyDescent="0.2">
      <c r="B37" s="58" t="s">
        <v>2</v>
      </c>
      <c r="C37" s="39">
        <v>11642</v>
      </c>
      <c r="D37" s="115"/>
      <c r="E37" s="167"/>
    </row>
    <row r="38" spans="2:5" ht="16.5" hidden="1" thickBot="1" x14ac:dyDescent="0.25">
      <c r="B38" s="65" t="s">
        <v>6</v>
      </c>
      <c r="C38" s="40"/>
      <c r="D38" s="115"/>
      <c r="E38" s="167"/>
    </row>
    <row r="39" spans="2:5" ht="15.75" x14ac:dyDescent="0.2">
      <c r="B39" s="65" t="s">
        <v>5</v>
      </c>
      <c r="C39" s="40">
        <v>1065341</v>
      </c>
      <c r="D39" s="115"/>
      <c r="E39" s="167"/>
    </row>
    <row r="40" spans="2:5" ht="15.75" x14ac:dyDescent="0.2">
      <c r="B40" s="67" t="s">
        <v>3</v>
      </c>
      <c r="C40" s="142">
        <v>38423350</v>
      </c>
      <c r="D40" s="115"/>
      <c r="E40" s="167"/>
    </row>
    <row r="41" spans="2:5" ht="16.5" thickBot="1" x14ac:dyDescent="0.25">
      <c r="B41" s="15" t="s">
        <v>81</v>
      </c>
      <c r="C41" s="41">
        <f>SUM(C42:C45)</f>
        <v>27055240</v>
      </c>
      <c r="D41" s="115"/>
      <c r="E41" s="167"/>
    </row>
    <row r="42" spans="2:5" ht="15.75" x14ac:dyDescent="0.2">
      <c r="B42" s="65" t="s">
        <v>2</v>
      </c>
      <c r="C42" s="40">
        <v>75003</v>
      </c>
      <c r="D42" s="115"/>
      <c r="E42" s="167"/>
    </row>
    <row r="43" spans="2:5" ht="16.5" hidden="1" thickBot="1" x14ac:dyDescent="0.25">
      <c r="B43" s="65" t="s">
        <v>6</v>
      </c>
      <c r="C43" s="40"/>
      <c r="D43" s="115"/>
      <c r="E43" s="167"/>
    </row>
    <row r="44" spans="2:5" ht="15.75" x14ac:dyDescent="0.2">
      <c r="B44" s="65" t="s">
        <v>5</v>
      </c>
      <c r="C44" s="40">
        <v>2538031</v>
      </c>
      <c r="D44" s="115"/>
      <c r="E44" s="167"/>
    </row>
    <row r="45" spans="2:5" ht="16.5" thickBot="1" x14ac:dyDescent="0.25">
      <c r="B45" s="66" t="s">
        <v>3</v>
      </c>
      <c r="C45" s="42">
        <v>24442206</v>
      </c>
      <c r="D45" s="115"/>
      <c r="E45" s="167"/>
    </row>
    <row r="46" spans="2:5" ht="16.5" thickBot="1" x14ac:dyDescent="0.25">
      <c r="B46" s="159" t="s">
        <v>67</v>
      </c>
      <c r="C46" s="160">
        <f>C47+C58+C54</f>
        <v>7073275</v>
      </c>
      <c r="D46" s="115"/>
      <c r="E46" s="167"/>
    </row>
    <row r="47" spans="2:5" ht="16.5" thickBot="1" x14ac:dyDescent="0.25">
      <c r="B47" s="88" t="s">
        <v>35</v>
      </c>
      <c r="C47" s="43">
        <f>SUM(C48:C53)</f>
        <v>5230243</v>
      </c>
      <c r="D47" s="115"/>
      <c r="E47" s="167"/>
    </row>
    <row r="48" spans="2:5" ht="16.5" thickBot="1" x14ac:dyDescent="0.25">
      <c r="B48" s="96" t="s">
        <v>2</v>
      </c>
      <c r="C48" s="48">
        <v>2809732</v>
      </c>
      <c r="D48" s="115"/>
      <c r="E48" s="167"/>
    </row>
    <row r="49" spans="2:5" ht="16.5" thickBot="1" x14ac:dyDescent="0.25">
      <c r="B49" s="96" t="s">
        <v>6</v>
      </c>
      <c r="C49" s="48">
        <v>443677</v>
      </c>
      <c r="D49" s="115"/>
      <c r="E49" s="167"/>
    </row>
    <row r="50" spans="2:5" ht="16.5" thickBot="1" x14ac:dyDescent="0.25">
      <c r="B50" s="96" t="s">
        <v>5</v>
      </c>
      <c r="C50" s="48">
        <v>1582962</v>
      </c>
      <c r="D50" s="115"/>
      <c r="E50" s="167"/>
    </row>
    <row r="51" spans="2:5" ht="16.5" thickBot="1" x14ac:dyDescent="0.25">
      <c r="B51" s="96" t="s">
        <v>3</v>
      </c>
      <c r="C51" s="48">
        <v>389881</v>
      </c>
      <c r="D51" s="115"/>
      <c r="E51" s="167"/>
    </row>
    <row r="52" spans="2:5" ht="16.5" thickBot="1" x14ac:dyDescent="0.25">
      <c r="B52" s="65" t="s">
        <v>62</v>
      </c>
      <c r="C52" s="48"/>
      <c r="D52" s="115"/>
      <c r="E52" s="167"/>
    </row>
    <row r="53" spans="2:5" ht="16.5" thickBot="1" x14ac:dyDescent="0.25">
      <c r="B53" s="65" t="s">
        <v>87</v>
      </c>
      <c r="C53" s="48">
        <v>3991</v>
      </c>
      <c r="D53" s="115"/>
      <c r="E53" s="167"/>
    </row>
    <row r="54" spans="2:5" ht="15.75" x14ac:dyDescent="0.2">
      <c r="B54" s="15" t="s">
        <v>80</v>
      </c>
      <c r="C54" s="93">
        <f>SUM(C55:C57)</f>
        <v>742201</v>
      </c>
      <c r="D54" s="115"/>
      <c r="E54" s="167"/>
    </row>
    <row r="55" spans="2:5" ht="16.5" hidden="1" thickBot="1" x14ac:dyDescent="0.25">
      <c r="B55" s="96" t="s">
        <v>2</v>
      </c>
      <c r="C55" s="48"/>
      <c r="D55" s="115"/>
      <c r="E55" s="167"/>
    </row>
    <row r="56" spans="2:5" ht="15.75" x14ac:dyDescent="0.2">
      <c r="B56" s="96" t="s">
        <v>5</v>
      </c>
      <c r="C56" s="48">
        <v>58791</v>
      </c>
      <c r="D56" s="115"/>
      <c r="E56" s="167"/>
    </row>
    <row r="57" spans="2:5" ht="15.75" x14ac:dyDescent="0.2">
      <c r="B57" s="137" t="s">
        <v>3</v>
      </c>
      <c r="C57" s="48">
        <v>683410</v>
      </c>
      <c r="D57" s="115"/>
      <c r="E57" s="167"/>
    </row>
    <row r="58" spans="2:5" ht="16.5" thickBot="1" x14ac:dyDescent="0.25">
      <c r="B58" s="15" t="s">
        <v>81</v>
      </c>
      <c r="C58" s="93">
        <f>SUM(C59:C61)</f>
        <v>1100831</v>
      </c>
      <c r="D58" s="115"/>
      <c r="E58" s="167"/>
    </row>
    <row r="59" spans="2:5" ht="15.75" x14ac:dyDescent="0.2">
      <c r="B59" s="96" t="s">
        <v>2</v>
      </c>
      <c r="C59" s="48">
        <v>156727</v>
      </c>
      <c r="D59" s="115"/>
      <c r="E59" s="167"/>
    </row>
    <row r="60" spans="2:5" ht="15.75" x14ac:dyDescent="0.2">
      <c r="B60" s="96" t="s">
        <v>5</v>
      </c>
      <c r="C60" s="170">
        <v>408558</v>
      </c>
      <c r="D60" s="115"/>
      <c r="E60" s="167"/>
    </row>
    <row r="61" spans="2:5" ht="16.5" thickBot="1" x14ac:dyDescent="0.25">
      <c r="B61" s="97" t="s">
        <v>3</v>
      </c>
      <c r="C61" s="171">
        <v>535546</v>
      </c>
      <c r="D61" s="115"/>
      <c r="E61" s="167"/>
    </row>
    <row r="62" spans="2:5" ht="16.5" thickBot="1" x14ac:dyDescent="0.25">
      <c r="B62" s="61" t="s">
        <v>116</v>
      </c>
      <c r="C62" s="2">
        <f>C63+C68+C72</f>
        <v>4601030</v>
      </c>
      <c r="D62" s="115"/>
      <c r="E62" s="167"/>
    </row>
    <row r="63" spans="2:5" ht="15.75" x14ac:dyDescent="0.2">
      <c r="B63" s="57" t="s">
        <v>35</v>
      </c>
      <c r="C63" s="43">
        <f>SUM(C64:C67)</f>
        <v>1415263</v>
      </c>
      <c r="D63" s="115"/>
      <c r="E63" s="167"/>
    </row>
    <row r="64" spans="2:5" ht="15.75" x14ac:dyDescent="0.2">
      <c r="B64" s="65" t="s">
        <v>15</v>
      </c>
      <c r="C64" s="11">
        <v>517426</v>
      </c>
      <c r="D64" s="115"/>
      <c r="E64" s="167"/>
    </row>
    <row r="65" spans="2:5" ht="15.75" x14ac:dyDescent="0.2">
      <c r="B65" s="65" t="s">
        <v>3</v>
      </c>
      <c r="C65" s="11">
        <v>895439</v>
      </c>
      <c r="D65" s="115"/>
      <c r="E65" s="167"/>
    </row>
    <row r="66" spans="2:5" ht="15.75" x14ac:dyDescent="0.2">
      <c r="B66" s="65" t="s">
        <v>62</v>
      </c>
      <c r="C66" s="11">
        <v>2398</v>
      </c>
      <c r="D66" s="115"/>
      <c r="E66" s="167"/>
    </row>
    <row r="67" spans="2:5" ht="15.75" hidden="1" x14ac:dyDescent="0.2">
      <c r="B67" s="65" t="s">
        <v>3</v>
      </c>
      <c r="C67" s="11"/>
      <c r="D67" s="115"/>
      <c r="E67" s="167"/>
    </row>
    <row r="68" spans="2:5" ht="15.75" x14ac:dyDescent="0.2">
      <c r="B68" s="15" t="s">
        <v>80</v>
      </c>
      <c r="C68" s="91">
        <f>SUM(C69:C71)</f>
        <v>3080335</v>
      </c>
      <c r="D68" s="115"/>
      <c r="E68" s="167"/>
    </row>
    <row r="69" spans="2:5" ht="15.75" hidden="1" x14ac:dyDescent="0.2">
      <c r="B69" s="58" t="s">
        <v>23</v>
      </c>
      <c r="C69" s="20"/>
      <c r="D69" s="115"/>
      <c r="E69" s="167"/>
    </row>
    <row r="70" spans="2:5" ht="15.75" x14ac:dyDescent="0.2">
      <c r="B70" s="58" t="s">
        <v>15</v>
      </c>
      <c r="C70" s="20">
        <v>36305</v>
      </c>
      <c r="D70" s="115"/>
      <c r="E70" s="167"/>
    </row>
    <row r="71" spans="2:5" ht="17.25" customHeight="1" x14ac:dyDescent="0.2">
      <c r="B71" s="58" t="s">
        <v>3</v>
      </c>
      <c r="C71" s="44">
        <v>3044030</v>
      </c>
      <c r="D71" s="115"/>
      <c r="E71" s="167"/>
    </row>
    <row r="72" spans="2:5" ht="17.25" customHeight="1" x14ac:dyDescent="0.2">
      <c r="B72" s="15" t="s">
        <v>81</v>
      </c>
      <c r="C72" s="93">
        <f>SUM(C73:C74)</f>
        <v>105432</v>
      </c>
      <c r="D72" s="115"/>
      <c r="E72" s="167"/>
    </row>
    <row r="73" spans="2:5" ht="17.25" customHeight="1" x14ac:dyDescent="0.2">
      <c r="B73" s="65" t="s">
        <v>15</v>
      </c>
      <c r="C73" s="48">
        <v>17944</v>
      </c>
      <c r="D73" s="115"/>
      <c r="E73" s="167"/>
    </row>
    <row r="74" spans="2:5" ht="17.25" customHeight="1" thickBot="1" x14ac:dyDescent="0.25">
      <c r="B74" s="66" t="s">
        <v>3</v>
      </c>
      <c r="C74" s="172">
        <v>87488</v>
      </c>
      <c r="D74" s="115"/>
      <c r="E74" s="167"/>
    </row>
    <row r="75" spans="2:5" ht="16.5" hidden="1" thickBot="1" x14ac:dyDescent="0.25">
      <c r="B75" s="52" t="s">
        <v>1</v>
      </c>
      <c r="C75" s="4">
        <f>C76</f>
        <v>0</v>
      </c>
      <c r="D75" s="115"/>
      <c r="E75" s="167"/>
    </row>
    <row r="76" spans="2:5" ht="16.5" hidden="1" thickBot="1" x14ac:dyDescent="0.25">
      <c r="B76" s="107" t="s">
        <v>47</v>
      </c>
      <c r="C76" s="110"/>
      <c r="D76" s="115"/>
      <c r="E76" s="167"/>
    </row>
    <row r="77" spans="2:5" ht="16.5" thickBot="1" x14ac:dyDescent="0.25">
      <c r="B77" s="56" t="s">
        <v>100</v>
      </c>
      <c r="C77" s="2">
        <f>SUM(C79:C81)</f>
        <v>464848</v>
      </c>
      <c r="D77" s="115"/>
      <c r="E77" s="167"/>
    </row>
    <row r="78" spans="2:5" ht="15.75" x14ac:dyDescent="0.2">
      <c r="B78" s="57" t="s">
        <v>35</v>
      </c>
      <c r="C78" s="10">
        <f>SUM(C79:C80)</f>
        <v>456469</v>
      </c>
      <c r="D78" s="115"/>
      <c r="E78" s="167"/>
    </row>
    <row r="79" spans="2:5" ht="16.5" thickBot="1" x14ac:dyDescent="0.25">
      <c r="B79" s="58" t="s">
        <v>2</v>
      </c>
      <c r="C79" s="9">
        <v>67428</v>
      </c>
      <c r="D79" s="115"/>
      <c r="E79" s="167"/>
    </row>
    <row r="80" spans="2:5" ht="16.5" thickBot="1" x14ac:dyDescent="0.25">
      <c r="B80" s="65" t="s">
        <v>15</v>
      </c>
      <c r="C80" s="7">
        <v>389041</v>
      </c>
      <c r="D80" s="115"/>
      <c r="E80" s="167"/>
    </row>
    <row r="81" spans="2:5" ht="16.5" thickBot="1" x14ac:dyDescent="0.25">
      <c r="B81" s="15" t="s">
        <v>80</v>
      </c>
      <c r="C81" s="24">
        <f>SUM(C82:C83)</f>
        <v>8379</v>
      </c>
      <c r="D81" s="115"/>
      <c r="E81" s="167"/>
    </row>
    <row r="82" spans="2:5" ht="16.5" thickBot="1" x14ac:dyDescent="0.25">
      <c r="B82" s="58" t="s">
        <v>15</v>
      </c>
      <c r="C82" s="7">
        <v>5579</v>
      </c>
      <c r="D82" s="115"/>
      <c r="E82" s="167"/>
    </row>
    <row r="83" spans="2:5" ht="16.5" thickBot="1" x14ac:dyDescent="0.25">
      <c r="B83" s="58" t="s">
        <v>3</v>
      </c>
      <c r="C83" s="12">
        <v>2800</v>
      </c>
      <c r="D83" s="115"/>
      <c r="E83" s="167"/>
    </row>
    <row r="84" spans="2:5" ht="16.5" thickBot="1" x14ac:dyDescent="0.25">
      <c r="B84" s="51" t="s">
        <v>78</v>
      </c>
      <c r="C84" s="84">
        <f>C85+C95+C90+C99</f>
        <v>1946737</v>
      </c>
      <c r="D84" s="115"/>
      <c r="E84" s="167"/>
    </row>
    <row r="85" spans="2:5" ht="16.5" thickBot="1" x14ac:dyDescent="0.25">
      <c r="B85" s="57" t="s">
        <v>35</v>
      </c>
      <c r="C85" s="63">
        <f>SUM(C86:C89)</f>
        <v>1450927</v>
      </c>
      <c r="D85" s="115"/>
      <c r="E85" s="167"/>
    </row>
    <row r="86" spans="2:5" ht="16.5" thickBot="1" x14ac:dyDescent="0.25">
      <c r="B86" s="65" t="s">
        <v>2</v>
      </c>
      <c r="C86" s="45">
        <v>168427</v>
      </c>
      <c r="D86" s="115"/>
      <c r="E86" s="167"/>
    </row>
    <row r="87" spans="2:5" ht="16.5" thickBot="1" x14ac:dyDescent="0.25">
      <c r="B87" s="67" t="s">
        <v>23</v>
      </c>
      <c r="C87" s="46">
        <v>606865</v>
      </c>
      <c r="D87" s="115"/>
      <c r="E87" s="167"/>
    </row>
    <row r="88" spans="2:5" ht="16.5" thickBot="1" x14ac:dyDescent="0.25">
      <c r="B88" s="67" t="s">
        <v>15</v>
      </c>
      <c r="C88" s="46">
        <v>663395</v>
      </c>
      <c r="D88" s="115"/>
      <c r="E88" s="167"/>
    </row>
    <row r="89" spans="2:5" ht="15.75" x14ac:dyDescent="0.2">
      <c r="B89" s="67" t="s">
        <v>3</v>
      </c>
      <c r="C89" s="45">
        <v>12240</v>
      </c>
      <c r="D89" s="115"/>
      <c r="E89" s="167"/>
    </row>
    <row r="90" spans="2:5" ht="32.25" hidden="1" thickBot="1" x14ac:dyDescent="0.25">
      <c r="B90" s="15" t="s">
        <v>60</v>
      </c>
      <c r="C90" s="133">
        <f>SUM(C91:C94)</f>
        <v>0</v>
      </c>
      <c r="D90" s="115"/>
      <c r="E90" s="167"/>
    </row>
    <row r="91" spans="2:5" ht="16.5" hidden="1" thickBot="1" x14ac:dyDescent="0.25">
      <c r="B91" s="65" t="s">
        <v>2</v>
      </c>
      <c r="C91" s="45"/>
      <c r="D91" s="115"/>
      <c r="E91" s="167"/>
    </row>
    <row r="92" spans="2:5" ht="16.5" hidden="1" thickBot="1" x14ac:dyDescent="0.25">
      <c r="B92" s="67" t="s">
        <v>23</v>
      </c>
      <c r="C92" s="45"/>
      <c r="D92" s="115"/>
      <c r="E92" s="167"/>
    </row>
    <row r="93" spans="2:5" ht="16.5" hidden="1" thickBot="1" x14ac:dyDescent="0.25">
      <c r="B93" s="67" t="s">
        <v>15</v>
      </c>
      <c r="C93" s="45"/>
      <c r="D93" s="115"/>
      <c r="E93" s="167"/>
    </row>
    <row r="94" spans="2:5" ht="16.5" hidden="1" thickBot="1" x14ac:dyDescent="0.25">
      <c r="B94" s="67" t="s">
        <v>3</v>
      </c>
      <c r="C94" s="45"/>
      <c r="D94" s="115"/>
      <c r="E94" s="167"/>
    </row>
    <row r="95" spans="2:5" ht="15.75" x14ac:dyDescent="0.2">
      <c r="B95" s="15" t="s">
        <v>80</v>
      </c>
      <c r="C95" s="92">
        <f>SUM(C96:C98)</f>
        <v>4182</v>
      </c>
      <c r="D95" s="115"/>
      <c r="E95" s="167"/>
    </row>
    <row r="96" spans="2:5" ht="16.5" hidden="1" thickBot="1" x14ac:dyDescent="0.25">
      <c r="B96" s="65" t="s">
        <v>23</v>
      </c>
      <c r="C96" s="45"/>
      <c r="D96" s="115"/>
      <c r="E96" s="167"/>
    </row>
    <row r="97" spans="2:5" ht="15.75" x14ac:dyDescent="0.2">
      <c r="B97" s="65" t="s">
        <v>15</v>
      </c>
      <c r="C97" s="45">
        <v>357</v>
      </c>
      <c r="D97" s="115"/>
      <c r="E97" s="167"/>
    </row>
    <row r="98" spans="2:5" ht="15.75" x14ac:dyDescent="0.2">
      <c r="B98" s="65" t="s">
        <v>3</v>
      </c>
      <c r="C98" s="45">
        <v>3825</v>
      </c>
      <c r="D98" s="115"/>
      <c r="E98" s="167"/>
    </row>
    <row r="99" spans="2:5" ht="16.5" thickBot="1" x14ac:dyDescent="0.25">
      <c r="B99" s="15" t="s">
        <v>81</v>
      </c>
      <c r="C99" s="133">
        <f>SUM(C100:C102)</f>
        <v>491628</v>
      </c>
      <c r="D99" s="115"/>
      <c r="E99" s="167"/>
    </row>
    <row r="100" spans="2:5" ht="16.5" thickBot="1" x14ac:dyDescent="0.25">
      <c r="B100" s="67" t="s">
        <v>23</v>
      </c>
      <c r="C100" s="45">
        <v>377955</v>
      </c>
      <c r="D100" s="115"/>
      <c r="E100" s="167"/>
    </row>
    <row r="101" spans="2:5" ht="16.5" thickBot="1" x14ac:dyDescent="0.25">
      <c r="B101" s="67" t="s">
        <v>15</v>
      </c>
      <c r="C101" s="45">
        <v>74235</v>
      </c>
      <c r="D101" s="115"/>
      <c r="E101" s="167"/>
    </row>
    <row r="102" spans="2:5" ht="16.5" thickBot="1" x14ac:dyDescent="0.25">
      <c r="B102" s="67" t="s">
        <v>3</v>
      </c>
      <c r="C102" s="143">
        <v>39438</v>
      </c>
      <c r="D102" s="115"/>
      <c r="E102" s="167"/>
    </row>
    <row r="103" spans="2:5" ht="16.5" thickBot="1" x14ac:dyDescent="0.25">
      <c r="B103" s="51" t="s">
        <v>102</v>
      </c>
      <c r="C103" s="2">
        <f>C104+C108+C111</f>
        <v>292280</v>
      </c>
      <c r="D103" s="115"/>
      <c r="E103" s="167"/>
    </row>
    <row r="104" spans="2:5" ht="16.5" thickBot="1" x14ac:dyDescent="0.25">
      <c r="B104" s="57" t="s">
        <v>35</v>
      </c>
      <c r="C104" s="10">
        <f>SUM(C105:C107)</f>
        <v>226655</v>
      </c>
      <c r="D104" s="115"/>
      <c r="E104" s="167"/>
    </row>
    <row r="105" spans="2:5" ht="16.5" thickBot="1" x14ac:dyDescent="0.25">
      <c r="B105" s="58" t="s">
        <v>15</v>
      </c>
      <c r="C105" s="20">
        <v>212142</v>
      </c>
      <c r="D105" s="115"/>
      <c r="E105" s="167"/>
    </row>
    <row r="106" spans="2:5" ht="15.75" x14ac:dyDescent="0.2">
      <c r="B106" s="65" t="s">
        <v>3</v>
      </c>
      <c r="C106" s="11">
        <v>12965</v>
      </c>
      <c r="D106" s="115"/>
      <c r="E106" s="167"/>
    </row>
    <row r="107" spans="2:5" ht="15.75" x14ac:dyDescent="0.2">
      <c r="B107" s="65" t="s">
        <v>87</v>
      </c>
      <c r="C107" s="112">
        <v>1548</v>
      </c>
      <c r="D107" s="115"/>
      <c r="E107" s="167"/>
    </row>
    <row r="108" spans="2:5" ht="15.75" x14ac:dyDescent="0.2">
      <c r="B108" s="15" t="s">
        <v>80</v>
      </c>
      <c r="C108" s="108">
        <f>SUM(C109:C110)</f>
        <v>6430</v>
      </c>
      <c r="D108" s="115"/>
      <c r="E108" s="167"/>
    </row>
    <row r="109" spans="2:5" ht="16.5" thickBot="1" x14ac:dyDescent="0.25">
      <c r="B109" s="65" t="s">
        <v>15</v>
      </c>
      <c r="C109" s="11">
        <v>3180</v>
      </c>
      <c r="D109" s="115"/>
      <c r="E109" s="167"/>
    </row>
    <row r="110" spans="2:5" ht="16.5" thickBot="1" x14ac:dyDescent="0.25">
      <c r="B110" s="65" t="s">
        <v>3</v>
      </c>
      <c r="C110" s="11">
        <v>3250</v>
      </c>
      <c r="D110" s="115"/>
      <c r="E110" s="167"/>
    </row>
    <row r="111" spans="2:5" ht="15.75" x14ac:dyDescent="0.2">
      <c r="B111" s="15" t="s">
        <v>81</v>
      </c>
      <c r="C111" s="92">
        <f>C112</f>
        <v>59195</v>
      </c>
      <c r="D111" s="115"/>
      <c r="E111" s="167"/>
    </row>
    <row r="112" spans="2:5" ht="16.5" thickBot="1" x14ac:dyDescent="0.25">
      <c r="B112" s="66" t="s">
        <v>3</v>
      </c>
      <c r="C112" s="47">
        <v>59195</v>
      </c>
      <c r="D112" s="115"/>
      <c r="E112" s="167"/>
    </row>
    <row r="113" spans="1:5" ht="16.5" thickBot="1" x14ac:dyDescent="0.25">
      <c r="B113" s="54" t="s">
        <v>65</v>
      </c>
      <c r="C113" s="2">
        <f>C114+C118+C120</f>
        <v>573350</v>
      </c>
      <c r="D113" s="115"/>
      <c r="E113" s="167"/>
    </row>
    <row r="114" spans="1:5" ht="15.75" x14ac:dyDescent="0.2">
      <c r="B114" s="57" t="s">
        <v>35</v>
      </c>
      <c r="C114" s="10">
        <f>C115+C116+C117</f>
        <v>298406</v>
      </c>
      <c r="D114" s="115"/>
      <c r="E114" s="167"/>
    </row>
    <row r="115" spans="1:5" ht="15.75" x14ac:dyDescent="0.2">
      <c r="B115" s="58" t="s">
        <v>2</v>
      </c>
      <c r="C115" s="9">
        <v>40694</v>
      </c>
      <c r="D115" s="115"/>
      <c r="E115" s="167"/>
    </row>
    <row r="116" spans="1:5" ht="15.75" x14ac:dyDescent="0.2">
      <c r="B116" s="65" t="s">
        <v>3</v>
      </c>
      <c r="C116" s="125">
        <v>95148</v>
      </c>
      <c r="D116" s="115"/>
      <c r="E116" s="167"/>
    </row>
    <row r="117" spans="1:5" ht="16.5" thickBot="1" x14ac:dyDescent="0.25">
      <c r="B117" s="65" t="s">
        <v>15</v>
      </c>
      <c r="C117" s="125">
        <v>162564</v>
      </c>
      <c r="D117" s="115"/>
      <c r="E117" s="167"/>
    </row>
    <row r="118" spans="1:5" ht="16.5" thickBot="1" x14ac:dyDescent="0.25">
      <c r="B118" s="15" t="s">
        <v>80</v>
      </c>
      <c r="C118" s="24">
        <f>C119</f>
        <v>221145</v>
      </c>
      <c r="D118" s="115"/>
      <c r="E118" s="167"/>
    </row>
    <row r="119" spans="1:5" ht="16.5" thickBot="1" x14ac:dyDescent="0.25">
      <c r="B119" s="65" t="s">
        <v>3</v>
      </c>
      <c r="C119" s="11">
        <v>221145</v>
      </c>
      <c r="D119" s="115"/>
      <c r="E119" s="167"/>
    </row>
    <row r="120" spans="1:5" ht="16.5" thickBot="1" x14ac:dyDescent="0.25">
      <c r="B120" s="15" t="s">
        <v>81</v>
      </c>
      <c r="C120" s="92">
        <f>C121</f>
        <v>53799</v>
      </c>
      <c r="D120" s="115"/>
      <c r="E120" s="167"/>
    </row>
    <row r="121" spans="1:5" ht="16.5" thickBot="1" x14ac:dyDescent="0.25">
      <c r="B121" s="66" t="s">
        <v>3</v>
      </c>
      <c r="C121" s="47">
        <v>53799</v>
      </c>
      <c r="D121" s="115"/>
      <c r="E121" s="167"/>
    </row>
    <row r="122" spans="1:5" ht="16.5" thickBot="1" x14ac:dyDescent="0.25">
      <c r="A122" s="115"/>
      <c r="B122" s="56" t="s">
        <v>99</v>
      </c>
      <c r="C122" s="2">
        <f>C123+C128+C131</f>
        <v>6549099</v>
      </c>
      <c r="D122" s="115"/>
      <c r="E122" s="167"/>
    </row>
    <row r="123" spans="1:5" ht="16.5" thickBot="1" x14ac:dyDescent="0.25">
      <c r="A123" s="115"/>
      <c r="B123" s="33" t="s">
        <v>35</v>
      </c>
      <c r="C123" s="63">
        <f>SUM(C124:C127)</f>
        <v>4383699</v>
      </c>
      <c r="D123" s="115"/>
      <c r="E123" s="168"/>
    </row>
    <row r="124" spans="1:5" ht="16.5" thickBot="1" x14ac:dyDescent="0.25">
      <c r="A124" s="115"/>
      <c r="B124" s="65" t="s">
        <v>6</v>
      </c>
      <c r="C124" s="7">
        <v>20809</v>
      </c>
      <c r="D124" s="115"/>
      <c r="E124" s="168"/>
    </row>
    <row r="125" spans="1:5" ht="16.5" thickBot="1" x14ac:dyDescent="0.25">
      <c r="A125" s="115"/>
      <c r="B125" s="65" t="s">
        <v>5</v>
      </c>
      <c r="C125" s="7">
        <v>3871801</v>
      </c>
      <c r="D125" s="115"/>
      <c r="E125" s="168"/>
    </row>
    <row r="126" spans="1:5" ht="16.5" thickBot="1" x14ac:dyDescent="0.25">
      <c r="A126" s="115"/>
      <c r="B126" s="65" t="s">
        <v>3</v>
      </c>
      <c r="C126" s="7">
        <v>489090</v>
      </c>
      <c r="D126" s="115"/>
      <c r="E126" s="168"/>
    </row>
    <row r="127" spans="1:5" ht="16.5" thickBot="1" x14ac:dyDescent="0.25">
      <c r="A127" s="115"/>
      <c r="B127" s="65" t="s">
        <v>87</v>
      </c>
      <c r="C127" s="7">
        <v>1999</v>
      </c>
      <c r="D127" s="115"/>
      <c r="E127" s="168"/>
    </row>
    <row r="128" spans="1:5" ht="16.5" thickBot="1" x14ac:dyDescent="0.25">
      <c r="A128" s="115"/>
      <c r="B128" s="15" t="s">
        <v>80</v>
      </c>
      <c r="C128" s="92">
        <f>SUM(C129:C130)</f>
        <v>158861</v>
      </c>
      <c r="D128" s="115"/>
      <c r="E128" s="168"/>
    </row>
    <row r="129" spans="1:5" ht="16.5" thickBot="1" x14ac:dyDescent="0.25">
      <c r="A129" s="115"/>
      <c r="B129" s="65" t="s">
        <v>5</v>
      </c>
      <c r="C129" s="11">
        <v>48453</v>
      </c>
      <c r="D129" s="115"/>
      <c r="E129" s="168"/>
    </row>
    <row r="130" spans="1:5" ht="16.5" thickBot="1" x14ac:dyDescent="0.25">
      <c r="A130" s="115"/>
      <c r="B130" s="67" t="s">
        <v>8</v>
      </c>
      <c r="C130" s="60">
        <v>110408</v>
      </c>
      <c r="D130" s="115"/>
      <c r="E130" s="168"/>
    </row>
    <row r="131" spans="1:5" ht="16.5" thickBot="1" x14ac:dyDescent="0.25">
      <c r="A131" s="115"/>
      <c r="B131" s="15" t="s">
        <v>81</v>
      </c>
      <c r="C131" s="92">
        <f>C133+C132</f>
        <v>2006539</v>
      </c>
      <c r="D131" s="115"/>
      <c r="E131" s="168"/>
    </row>
    <row r="132" spans="1:5" ht="15.75" x14ac:dyDescent="0.2">
      <c r="A132" s="115"/>
      <c r="B132" s="65" t="s">
        <v>5</v>
      </c>
      <c r="C132" s="11">
        <v>110796</v>
      </c>
      <c r="D132" s="115"/>
      <c r="E132" s="168"/>
    </row>
    <row r="133" spans="1:5" ht="16.5" thickBot="1" x14ac:dyDescent="0.25">
      <c r="A133" s="115"/>
      <c r="B133" s="67" t="s">
        <v>3</v>
      </c>
      <c r="C133" s="47">
        <v>1895743</v>
      </c>
      <c r="D133" s="115"/>
      <c r="E133" s="168"/>
    </row>
    <row r="134" spans="1:5" ht="16.5" thickBot="1" x14ac:dyDescent="0.25">
      <c r="B134" s="51" t="s">
        <v>114</v>
      </c>
      <c r="C134" s="82">
        <f>C135+C143+C140</f>
        <v>3196986</v>
      </c>
      <c r="D134" s="115"/>
      <c r="E134" s="167"/>
    </row>
    <row r="135" spans="1:5" ht="15.75" x14ac:dyDescent="0.2">
      <c r="B135" s="33" t="s">
        <v>35</v>
      </c>
      <c r="C135" s="38">
        <f>SUM(C136:C139)</f>
        <v>1022123</v>
      </c>
      <c r="D135" s="115"/>
      <c r="E135" s="167"/>
    </row>
    <row r="136" spans="1:5" ht="15.75" hidden="1" x14ac:dyDescent="0.2">
      <c r="B136" s="65" t="s">
        <v>2</v>
      </c>
      <c r="C136" s="40"/>
      <c r="D136" s="115"/>
      <c r="E136" s="167"/>
    </row>
    <row r="137" spans="1:5" ht="15.75" hidden="1" x14ac:dyDescent="0.2">
      <c r="B137" s="65" t="s">
        <v>6</v>
      </c>
      <c r="C137" s="40"/>
      <c r="D137" s="115"/>
      <c r="E137" s="167"/>
    </row>
    <row r="138" spans="1:5" ht="15.75" x14ac:dyDescent="0.2">
      <c r="B138" s="65" t="s">
        <v>5</v>
      </c>
      <c r="C138" s="40">
        <v>715246</v>
      </c>
      <c r="D138" s="115"/>
      <c r="E138" s="167"/>
    </row>
    <row r="139" spans="1:5" ht="15.75" x14ac:dyDescent="0.2">
      <c r="B139" s="65" t="s">
        <v>3</v>
      </c>
      <c r="C139" s="40">
        <v>306877</v>
      </c>
      <c r="D139" s="115"/>
      <c r="E139" s="167"/>
    </row>
    <row r="140" spans="1:5" ht="15.75" x14ac:dyDescent="0.2">
      <c r="B140" s="15" t="s">
        <v>80</v>
      </c>
      <c r="C140" s="41">
        <f>SUM(C141:C142)</f>
        <v>1875556</v>
      </c>
      <c r="D140" s="115"/>
      <c r="E140" s="167"/>
    </row>
    <row r="141" spans="1:5" ht="15.75" x14ac:dyDescent="0.2">
      <c r="B141" s="65" t="s">
        <v>5</v>
      </c>
      <c r="C141" s="40">
        <v>201422</v>
      </c>
      <c r="D141" s="115"/>
      <c r="E141" s="167"/>
    </row>
    <row r="142" spans="1:5" ht="15.75" x14ac:dyDescent="0.2">
      <c r="B142" s="65" t="s">
        <v>3</v>
      </c>
      <c r="C142" s="40">
        <v>1674134</v>
      </c>
      <c r="D142" s="115"/>
      <c r="E142" s="167"/>
    </row>
    <row r="143" spans="1:5" ht="15.75" x14ac:dyDescent="0.2">
      <c r="B143" s="15" t="s">
        <v>81</v>
      </c>
      <c r="C143" s="41">
        <f>SUM(C144:C145)</f>
        <v>299307</v>
      </c>
      <c r="D143" s="115"/>
      <c r="E143" s="167"/>
    </row>
    <row r="144" spans="1:5" ht="15.75" x14ac:dyDescent="0.2">
      <c r="B144" s="65" t="s">
        <v>5</v>
      </c>
      <c r="C144" s="131">
        <v>266974</v>
      </c>
      <c r="D144" s="115"/>
      <c r="E144" s="167"/>
    </row>
    <row r="145" spans="2:5" ht="16.5" thickBot="1" x14ac:dyDescent="0.25">
      <c r="B145" s="66" t="s">
        <v>3</v>
      </c>
      <c r="C145" s="132">
        <v>32333</v>
      </c>
      <c r="D145" s="115"/>
      <c r="E145" s="167"/>
    </row>
    <row r="146" spans="2:5" ht="16.5" thickBot="1" x14ac:dyDescent="0.25">
      <c r="B146" s="51" t="s">
        <v>9</v>
      </c>
      <c r="C146" s="82">
        <f>C147+C151+C153</f>
        <v>1868188</v>
      </c>
      <c r="D146" s="115"/>
      <c r="E146" s="167"/>
    </row>
    <row r="147" spans="2:5" ht="15.75" x14ac:dyDescent="0.2">
      <c r="B147" s="118" t="s">
        <v>35</v>
      </c>
      <c r="C147" s="38">
        <f>SUM(C148:C150)</f>
        <v>1687279</v>
      </c>
      <c r="D147" s="115"/>
      <c r="E147" s="167"/>
    </row>
    <row r="148" spans="2:5" ht="16.5" thickBot="1" x14ac:dyDescent="0.25">
      <c r="B148" s="119" t="s">
        <v>2</v>
      </c>
      <c r="C148" s="20">
        <v>1125804</v>
      </c>
      <c r="D148" s="115"/>
      <c r="E148" s="167"/>
    </row>
    <row r="149" spans="2:5" ht="16.5" thickBot="1" x14ac:dyDescent="0.25">
      <c r="B149" s="96" t="s">
        <v>15</v>
      </c>
      <c r="C149" s="112">
        <v>558941</v>
      </c>
      <c r="D149" s="115"/>
      <c r="E149" s="167"/>
    </row>
    <row r="150" spans="2:5" ht="16.5" thickBot="1" x14ac:dyDescent="0.25">
      <c r="B150" s="65" t="s">
        <v>3</v>
      </c>
      <c r="C150" s="112">
        <v>2534</v>
      </c>
      <c r="D150" s="115"/>
      <c r="E150" s="167"/>
    </row>
    <row r="151" spans="2:5" ht="16.5" thickBot="1" x14ac:dyDescent="0.25">
      <c r="B151" s="15" t="s">
        <v>80</v>
      </c>
      <c r="C151" s="92">
        <f>C152</f>
        <v>20722</v>
      </c>
      <c r="D151" s="115"/>
      <c r="E151" s="167"/>
    </row>
    <row r="152" spans="2:5" ht="16.5" thickBot="1" x14ac:dyDescent="0.25">
      <c r="B152" s="137" t="s">
        <v>3</v>
      </c>
      <c r="C152" s="112">
        <v>20722</v>
      </c>
      <c r="D152" s="115"/>
      <c r="E152" s="167"/>
    </row>
    <row r="153" spans="2:5" ht="16.5" thickBot="1" x14ac:dyDescent="0.25">
      <c r="B153" s="15" t="s">
        <v>81</v>
      </c>
      <c r="C153" s="92">
        <f>C154</f>
        <v>160187</v>
      </c>
      <c r="D153" s="115"/>
      <c r="E153" s="167"/>
    </row>
    <row r="154" spans="2:5" ht="16.5" thickBot="1" x14ac:dyDescent="0.25">
      <c r="B154" s="66" t="s">
        <v>3</v>
      </c>
      <c r="C154" s="47">
        <v>160187</v>
      </c>
      <c r="D154" s="115"/>
      <c r="E154" s="167"/>
    </row>
    <row r="155" spans="2:5" ht="32.25" hidden="1" thickBot="1" x14ac:dyDescent="0.25">
      <c r="B155" s="83" t="s">
        <v>72</v>
      </c>
      <c r="C155" s="117">
        <f>C156+C159</f>
        <v>0</v>
      </c>
      <c r="D155" s="115"/>
      <c r="E155" s="167"/>
    </row>
    <row r="156" spans="2:5" ht="16.5" hidden="1" thickBot="1" x14ac:dyDescent="0.25">
      <c r="B156" s="57" t="s">
        <v>35</v>
      </c>
      <c r="C156" s="93">
        <f>SUM(C157:C158)</f>
        <v>0</v>
      </c>
      <c r="D156" s="115"/>
      <c r="E156" s="167"/>
    </row>
    <row r="157" spans="2:5" ht="16.5" hidden="1" thickBot="1" x14ac:dyDescent="0.25">
      <c r="B157" s="67" t="s">
        <v>15</v>
      </c>
      <c r="C157" s="49"/>
      <c r="D157" s="115"/>
      <c r="E157" s="167"/>
    </row>
    <row r="158" spans="2:5" ht="16.5" hidden="1" thickBot="1" x14ac:dyDescent="0.25">
      <c r="B158" s="67" t="s">
        <v>3</v>
      </c>
      <c r="C158" s="49"/>
      <c r="D158" s="115"/>
      <c r="E158" s="167"/>
    </row>
    <row r="159" spans="2:5" ht="16.5" hidden="1" thickBot="1" x14ac:dyDescent="0.25">
      <c r="B159" s="15" t="s">
        <v>81</v>
      </c>
      <c r="C159" s="94">
        <f>C160</f>
        <v>0</v>
      </c>
      <c r="D159" s="115"/>
      <c r="E159" s="167"/>
    </row>
    <row r="160" spans="2:5" ht="16.5" hidden="1" thickBot="1" x14ac:dyDescent="0.25">
      <c r="B160" s="66" t="s">
        <v>3</v>
      </c>
      <c r="C160" s="122"/>
      <c r="D160" s="115"/>
      <c r="E160" s="167"/>
    </row>
    <row r="161" spans="2:5" ht="16.5" thickBot="1" x14ac:dyDescent="0.25">
      <c r="B161" s="51" t="s">
        <v>43</v>
      </c>
      <c r="C161" s="5">
        <f>C162+C167+C171</f>
        <v>1018794</v>
      </c>
      <c r="D161" s="115"/>
      <c r="E161" s="167"/>
    </row>
    <row r="162" spans="2:5" ht="15.75" x14ac:dyDescent="0.2">
      <c r="B162" s="33" t="s">
        <v>35</v>
      </c>
      <c r="C162" s="34">
        <f>C163+C164+C165+C166</f>
        <v>992869</v>
      </c>
      <c r="D162" s="115"/>
      <c r="E162" s="167"/>
    </row>
    <row r="163" spans="2:5" ht="16.5" thickBot="1" x14ac:dyDescent="0.25">
      <c r="B163" s="69" t="s">
        <v>4</v>
      </c>
      <c r="C163" s="9">
        <v>348017</v>
      </c>
      <c r="D163" s="115"/>
      <c r="E163" s="167"/>
    </row>
    <row r="164" spans="2:5" ht="16.5" thickBot="1" x14ac:dyDescent="0.25">
      <c r="B164" s="50" t="s">
        <v>5</v>
      </c>
      <c r="C164" s="7">
        <v>543164</v>
      </c>
      <c r="D164" s="115"/>
      <c r="E164" s="167"/>
    </row>
    <row r="165" spans="2:5" ht="16.5" thickBot="1" x14ac:dyDescent="0.25">
      <c r="B165" s="50" t="s">
        <v>3</v>
      </c>
      <c r="C165" s="7">
        <v>98345</v>
      </c>
      <c r="D165" s="115"/>
      <c r="E165" s="167"/>
    </row>
    <row r="166" spans="2:5" ht="16.5" thickBot="1" x14ac:dyDescent="0.25">
      <c r="B166" s="50" t="s">
        <v>63</v>
      </c>
      <c r="C166" s="7">
        <v>3343</v>
      </c>
      <c r="D166" s="115"/>
      <c r="E166" s="167"/>
    </row>
    <row r="167" spans="2:5" ht="17.25" customHeight="1" x14ac:dyDescent="0.2">
      <c r="B167" s="15" t="s">
        <v>80</v>
      </c>
      <c r="C167" s="24">
        <f>C169+C170+C168</f>
        <v>7590</v>
      </c>
      <c r="D167" s="115"/>
      <c r="E167" s="167"/>
    </row>
    <row r="168" spans="2:5" ht="15.75" customHeight="1" x14ac:dyDescent="0.2">
      <c r="B168" s="50" t="s">
        <v>4</v>
      </c>
      <c r="C168" s="7">
        <v>3588</v>
      </c>
      <c r="D168" s="115"/>
      <c r="E168" s="167"/>
    </row>
    <row r="169" spans="2:5" ht="15" customHeight="1" x14ac:dyDescent="0.2">
      <c r="B169" s="50" t="s">
        <v>5</v>
      </c>
      <c r="C169" s="7">
        <v>516</v>
      </c>
      <c r="D169" s="115"/>
      <c r="E169" s="167"/>
    </row>
    <row r="170" spans="2:5" ht="16.5" thickBot="1" x14ac:dyDescent="0.25">
      <c r="B170" s="50" t="s">
        <v>3</v>
      </c>
      <c r="C170" s="7">
        <v>3486</v>
      </c>
      <c r="D170" s="115"/>
      <c r="E170" s="167"/>
    </row>
    <row r="171" spans="2:5" ht="16.5" thickBot="1" x14ac:dyDescent="0.25">
      <c r="B171" s="15" t="s">
        <v>81</v>
      </c>
      <c r="C171" s="24">
        <f>C172</f>
        <v>18335</v>
      </c>
      <c r="D171" s="115"/>
      <c r="E171" s="167"/>
    </row>
    <row r="172" spans="2:5" ht="16.5" thickBot="1" x14ac:dyDescent="0.25">
      <c r="B172" s="71" t="s">
        <v>5</v>
      </c>
      <c r="C172" s="18">
        <v>18335</v>
      </c>
      <c r="D172" s="115"/>
      <c r="E172" s="167"/>
    </row>
    <row r="173" spans="2:5" ht="16.5" hidden="1" thickBot="1" x14ac:dyDescent="0.25">
      <c r="B173" s="51" t="s">
        <v>73</v>
      </c>
      <c r="C173" s="5">
        <f>C174+C177+C180</f>
        <v>0</v>
      </c>
      <c r="D173" s="115"/>
      <c r="E173" s="167"/>
    </row>
    <row r="174" spans="2:5" ht="16.5" hidden="1" thickBot="1" x14ac:dyDescent="0.25">
      <c r="B174" s="57" t="s">
        <v>35</v>
      </c>
      <c r="C174" s="10">
        <f>SUM(C175:C176)</f>
        <v>0</v>
      </c>
      <c r="D174" s="115"/>
      <c r="E174" s="167"/>
    </row>
    <row r="175" spans="2:5" ht="16.5" hidden="1" thickBot="1" x14ac:dyDescent="0.25">
      <c r="B175" s="65" t="s">
        <v>15</v>
      </c>
      <c r="C175" s="7"/>
      <c r="D175" s="115"/>
      <c r="E175" s="167"/>
    </row>
    <row r="176" spans="2:5" ht="16.5" hidden="1" thickBot="1" x14ac:dyDescent="0.25">
      <c r="B176" s="65" t="s">
        <v>3</v>
      </c>
      <c r="C176" s="7"/>
      <c r="D176" s="115"/>
      <c r="E176" s="167"/>
    </row>
    <row r="177" spans="2:5" ht="16.5" hidden="1" thickBot="1" x14ac:dyDescent="0.25">
      <c r="B177" s="15" t="s">
        <v>80</v>
      </c>
      <c r="C177" s="24">
        <f>SUM(C178:C179)</f>
        <v>0</v>
      </c>
      <c r="D177" s="115"/>
      <c r="E177" s="167"/>
    </row>
    <row r="178" spans="2:5" ht="16.5" hidden="1" thickBot="1" x14ac:dyDescent="0.25">
      <c r="B178" s="65" t="s">
        <v>15</v>
      </c>
      <c r="C178" s="125"/>
      <c r="D178" s="115"/>
      <c r="E178" s="167"/>
    </row>
    <row r="179" spans="2:5" ht="16.5" hidden="1" thickBot="1" x14ac:dyDescent="0.25">
      <c r="B179" s="73" t="s">
        <v>3</v>
      </c>
      <c r="C179" s="125"/>
      <c r="D179" s="115"/>
      <c r="E179" s="167"/>
    </row>
    <row r="180" spans="2:5" ht="16.5" hidden="1" thickBot="1" x14ac:dyDescent="0.25">
      <c r="B180" s="15" t="s">
        <v>81</v>
      </c>
      <c r="C180" s="24">
        <f>C182+C181</f>
        <v>0</v>
      </c>
      <c r="D180" s="115"/>
      <c r="E180" s="167"/>
    </row>
    <row r="181" spans="2:5" ht="16.5" hidden="1" thickBot="1" x14ac:dyDescent="0.25">
      <c r="B181" s="65" t="s">
        <v>15</v>
      </c>
      <c r="C181" s="17"/>
      <c r="D181" s="115"/>
      <c r="E181" s="167"/>
    </row>
    <row r="182" spans="2:5" ht="16.5" hidden="1" thickBot="1" x14ac:dyDescent="0.25">
      <c r="B182" s="71" t="s">
        <v>3</v>
      </c>
      <c r="C182" s="18"/>
      <c r="D182" s="115"/>
      <c r="E182" s="167"/>
    </row>
    <row r="183" spans="2:5" ht="16.5" hidden="1" thickBot="1" x14ac:dyDescent="0.25">
      <c r="B183" s="56" t="s">
        <v>70</v>
      </c>
      <c r="C183" s="16">
        <f>SUM(C185:C186)</f>
        <v>0</v>
      </c>
      <c r="D183" s="115"/>
      <c r="E183" s="167"/>
    </row>
    <row r="184" spans="2:5" ht="16.5" hidden="1" thickBot="1" x14ac:dyDescent="0.25">
      <c r="B184" s="57" t="s">
        <v>35</v>
      </c>
      <c r="C184" s="10"/>
      <c r="D184" s="115"/>
      <c r="E184" s="167"/>
    </row>
    <row r="185" spans="2:5" ht="16.5" hidden="1" thickBot="1" x14ac:dyDescent="0.25">
      <c r="B185" s="50" t="s">
        <v>7</v>
      </c>
      <c r="C185" s="7"/>
      <c r="D185" s="115"/>
      <c r="E185" s="167"/>
    </row>
    <row r="186" spans="2:5" ht="16.5" hidden="1" thickBot="1" x14ac:dyDescent="0.25">
      <c r="B186" s="71" t="s">
        <v>8</v>
      </c>
      <c r="C186" s="18"/>
      <c r="D186" s="115"/>
      <c r="E186" s="167"/>
    </row>
    <row r="187" spans="2:5" ht="16.5" thickBot="1" x14ac:dyDescent="0.25">
      <c r="B187" s="56" t="s">
        <v>56</v>
      </c>
      <c r="C187" s="2">
        <f>C188+C193+C196</f>
        <v>200550</v>
      </c>
      <c r="D187" s="115"/>
      <c r="E187" s="167"/>
    </row>
    <row r="188" spans="2:5" ht="15.75" x14ac:dyDescent="0.2">
      <c r="B188" s="57" t="s">
        <v>35</v>
      </c>
      <c r="C188" s="10">
        <f>SUM(C189:C192)</f>
        <v>184486</v>
      </c>
      <c r="D188" s="115"/>
      <c r="E188" s="167"/>
    </row>
    <row r="189" spans="2:5" ht="15.75" x14ac:dyDescent="0.2">
      <c r="B189" s="65" t="s">
        <v>2</v>
      </c>
      <c r="C189" s="149">
        <v>70764</v>
      </c>
      <c r="D189" s="115"/>
      <c r="E189" s="167"/>
    </row>
    <row r="190" spans="2:5" ht="16.5" hidden="1" thickBot="1" x14ac:dyDescent="0.25">
      <c r="B190" s="65" t="s">
        <v>85</v>
      </c>
      <c r="C190" s="149"/>
      <c r="D190" s="115"/>
      <c r="E190" s="167"/>
    </row>
    <row r="191" spans="2:5" ht="15.75" x14ac:dyDescent="0.2">
      <c r="B191" s="65" t="s">
        <v>15</v>
      </c>
      <c r="C191" s="125">
        <v>111537</v>
      </c>
      <c r="D191" s="115"/>
      <c r="E191" s="167"/>
    </row>
    <row r="192" spans="2:5" ht="15.75" x14ac:dyDescent="0.2">
      <c r="B192" s="65" t="s">
        <v>3</v>
      </c>
      <c r="C192" s="150">
        <v>2185</v>
      </c>
      <c r="D192" s="115"/>
      <c r="E192" s="167"/>
    </row>
    <row r="193" spans="2:5" ht="16.5" thickBot="1" x14ac:dyDescent="0.25">
      <c r="B193" s="15" t="s">
        <v>80</v>
      </c>
      <c r="C193" s="24">
        <f>SUM(C194:C195)</f>
        <v>7119</v>
      </c>
      <c r="D193" s="115"/>
      <c r="E193" s="167"/>
    </row>
    <row r="194" spans="2:5" ht="16.5" thickBot="1" x14ac:dyDescent="0.25">
      <c r="B194" s="65" t="s">
        <v>15</v>
      </c>
      <c r="C194" s="7">
        <v>1724</v>
      </c>
      <c r="D194" s="115"/>
      <c r="E194" s="167"/>
    </row>
    <row r="195" spans="2:5" ht="16.5" thickBot="1" x14ac:dyDescent="0.25">
      <c r="B195" s="65" t="s">
        <v>3</v>
      </c>
      <c r="C195" s="7">
        <v>5395</v>
      </c>
      <c r="D195" s="115"/>
      <c r="E195" s="167"/>
    </row>
    <row r="196" spans="2:5" ht="16.5" thickBot="1" x14ac:dyDescent="0.25">
      <c r="B196" s="15" t="s">
        <v>81</v>
      </c>
      <c r="C196" s="24">
        <f>C197</f>
        <v>8945</v>
      </c>
      <c r="D196" s="115"/>
      <c r="E196" s="167"/>
    </row>
    <row r="197" spans="2:5" ht="16.5" thickBot="1" x14ac:dyDescent="0.25">
      <c r="B197" s="71" t="s">
        <v>15</v>
      </c>
      <c r="C197" s="18">
        <v>8945</v>
      </c>
      <c r="D197" s="115"/>
      <c r="E197" s="167"/>
    </row>
    <row r="198" spans="2:5" ht="16.5" hidden="1" thickBot="1" x14ac:dyDescent="0.25">
      <c r="B198" s="56" t="s">
        <v>10</v>
      </c>
      <c r="C198" s="2">
        <f>SUM(C200:C201)</f>
        <v>0</v>
      </c>
      <c r="D198" s="115"/>
      <c r="E198" s="167"/>
    </row>
    <row r="199" spans="2:5" ht="16.5" hidden="1" thickBot="1" x14ac:dyDescent="0.25">
      <c r="B199" s="57" t="s">
        <v>35</v>
      </c>
      <c r="C199" s="10"/>
      <c r="D199" s="115"/>
      <c r="E199" s="167"/>
    </row>
    <row r="200" spans="2:5" ht="16.5" hidden="1" thickBot="1" x14ac:dyDescent="0.25">
      <c r="B200" s="50" t="s">
        <v>15</v>
      </c>
      <c r="C200" s="7"/>
      <c r="D200" s="115"/>
      <c r="E200" s="167"/>
    </row>
    <row r="201" spans="2:5" ht="16.5" hidden="1" thickBot="1" x14ac:dyDescent="0.25">
      <c r="B201" s="73" t="s">
        <v>3</v>
      </c>
      <c r="C201" s="17"/>
      <c r="D201" s="115"/>
      <c r="E201" s="167"/>
    </row>
    <row r="202" spans="2:5" ht="16.5" thickBot="1" x14ac:dyDescent="0.25">
      <c r="B202" s="51" t="s">
        <v>88</v>
      </c>
      <c r="C202" s="2">
        <f>C203+C207</f>
        <v>1646930</v>
      </c>
      <c r="D202" s="115"/>
      <c r="E202" s="167"/>
    </row>
    <row r="203" spans="2:5" ht="15.75" x14ac:dyDescent="0.2">
      <c r="B203" s="57" t="s">
        <v>35</v>
      </c>
      <c r="C203" s="10">
        <f>C204+C205+C206</f>
        <v>1618226</v>
      </c>
      <c r="D203" s="115"/>
      <c r="E203" s="167"/>
    </row>
    <row r="204" spans="2:5" ht="16.5" thickBot="1" x14ac:dyDescent="0.25">
      <c r="B204" s="50" t="s">
        <v>5</v>
      </c>
      <c r="C204" s="7">
        <v>1299003</v>
      </c>
      <c r="D204" s="115"/>
      <c r="E204" s="167"/>
    </row>
    <row r="205" spans="2:5" ht="16.5" thickBot="1" x14ac:dyDescent="0.25">
      <c r="B205" s="74" t="s">
        <v>62</v>
      </c>
      <c r="C205" s="7">
        <v>318323</v>
      </c>
      <c r="D205" s="115"/>
      <c r="E205" s="167"/>
    </row>
    <row r="206" spans="2:5" ht="15.75" x14ac:dyDescent="0.2">
      <c r="B206" s="155" t="s">
        <v>3</v>
      </c>
      <c r="C206" s="17">
        <v>900</v>
      </c>
      <c r="D206" s="115"/>
      <c r="E206" s="167"/>
    </row>
    <row r="207" spans="2:5" ht="16.5" thickBot="1" x14ac:dyDescent="0.25">
      <c r="B207" s="71" t="s">
        <v>93</v>
      </c>
      <c r="C207" s="64">
        <v>28704</v>
      </c>
      <c r="D207" s="115"/>
      <c r="E207" s="167"/>
    </row>
    <row r="208" spans="2:5" ht="16.5" thickBot="1" x14ac:dyDescent="0.25">
      <c r="B208" s="51" t="s">
        <v>50</v>
      </c>
      <c r="C208" s="2">
        <f>C209+C214+C217</f>
        <v>741202</v>
      </c>
      <c r="D208" s="115"/>
      <c r="E208" s="167"/>
    </row>
    <row r="209" spans="2:5" ht="15.75" x14ac:dyDescent="0.2">
      <c r="B209" s="57" t="s">
        <v>35</v>
      </c>
      <c r="C209" s="34">
        <f>SUM(C210:C213)</f>
        <v>732619</v>
      </c>
      <c r="D209" s="115"/>
      <c r="E209" s="167"/>
    </row>
    <row r="210" spans="2:5" ht="15.75" x14ac:dyDescent="0.2">
      <c r="B210" s="74" t="s">
        <v>5</v>
      </c>
      <c r="C210" s="19">
        <v>679407</v>
      </c>
      <c r="D210" s="115"/>
      <c r="E210" s="167"/>
    </row>
    <row r="211" spans="2:5" ht="15.75" x14ac:dyDescent="0.2">
      <c r="B211" s="74" t="s">
        <v>3</v>
      </c>
      <c r="C211" s="19">
        <v>43421</v>
      </c>
      <c r="D211" s="115"/>
      <c r="E211" s="167"/>
    </row>
    <row r="212" spans="2:5" ht="15.75" x14ac:dyDescent="0.2">
      <c r="B212" s="74" t="s">
        <v>62</v>
      </c>
      <c r="C212" s="19">
        <v>8774</v>
      </c>
      <c r="D212" s="115"/>
      <c r="E212" s="167"/>
    </row>
    <row r="213" spans="2:5" ht="15.75" x14ac:dyDescent="0.2">
      <c r="B213" s="74" t="s">
        <v>87</v>
      </c>
      <c r="C213" s="19">
        <v>1017</v>
      </c>
      <c r="D213" s="115"/>
      <c r="E213" s="167"/>
    </row>
    <row r="214" spans="2:5" ht="15.75" hidden="1" x14ac:dyDescent="0.2">
      <c r="B214" s="15" t="s">
        <v>80</v>
      </c>
      <c r="C214" s="13">
        <f>SUM(C215:C216)</f>
        <v>0</v>
      </c>
      <c r="D214" s="115"/>
      <c r="E214" s="167"/>
    </row>
    <row r="215" spans="2:5" ht="15.75" hidden="1" x14ac:dyDescent="0.2">
      <c r="B215" s="75" t="s">
        <v>7</v>
      </c>
      <c r="C215" s="19"/>
      <c r="D215" s="115"/>
      <c r="E215" s="167"/>
    </row>
    <row r="216" spans="2:5" ht="15.75" hidden="1" x14ac:dyDescent="0.2">
      <c r="B216" s="76" t="s">
        <v>3</v>
      </c>
      <c r="C216" s="126"/>
      <c r="D216" s="115"/>
      <c r="E216" s="167"/>
    </row>
    <row r="217" spans="2:5" ht="15.75" x14ac:dyDescent="0.2">
      <c r="B217" s="15" t="s">
        <v>81</v>
      </c>
      <c r="C217" s="24">
        <f>SUM(C218:C219)</f>
        <v>8583</v>
      </c>
      <c r="D217" s="115"/>
      <c r="E217" s="167"/>
    </row>
    <row r="218" spans="2:5" ht="15.75" x14ac:dyDescent="0.2">
      <c r="B218" s="75" t="s">
        <v>7</v>
      </c>
      <c r="C218" s="7">
        <v>93</v>
      </c>
      <c r="D218" s="115"/>
      <c r="E218" s="167"/>
    </row>
    <row r="219" spans="2:5" ht="16.5" thickBot="1" x14ac:dyDescent="0.25">
      <c r="B219" s="76" t="s">
        <v>3</v>
      </c>
      <c r="C219" s="18">
        <v>8490</v>
      </c>
      <c r="D219" s="115"/>
      <c r="E219" s="167"/>
    </row>
    <row r="220" spans="2:5" ht="16.5" thickBot="1" x14ac:dyDescent="0.25">
      <c r="B220" s="51" t="s">
        <v>54</v>
      </c>
      <c r="C220" s="2">
        <f>SUM(C222:C225)</f>
        <v>5197649</v>
      </c>
      <c r="D220" s="115"/>
      <c r="E220" s="167"/>
    </row>
    <row r="221" spans="2:5" ht="15.75" x14ac:dyDescent="0.2">
      <c r="B221" s="57" t="s">
        <v>35</v>
      </c>
      <c r="C221" s="10">
        <f>SUM(C222:C224)</f>
        <v>5185540</v>
      </c>
      <c r="D221" s="115"/>
      <c r="E221" s="167"/>
    </row>
    <row r="222" spans="2:5" ht="16.5" thickBot="1" x14ac:dyDescent="0.25">
      <c r="B222" s="74" t="s">
        <v>2</v>
      </c>
      <c r="C222" s="7">
        <v>5103633</v>
      </c>
      <c r="D222" s="115"/>
      <c r="E222" s="167"/>
    </row>
    <row r="223" spans="2:5" ht="16.5" thickBot="1" x14ac:dyDescent="0.25">
      <c r="B223" s="74" t="s">
        <v>15</v>
      </c>
      <c r="C223" s="7">
        <v>68127</v>
      </c>
      <c r="D223" s="115"/>
      <c r="E223" s="167"/>
    </row>
    <row r="224" spans="2:5" ht="16.5" thickBot="1" x14ac:dyDescent="0.25">
      <c r="B224" s="74" t="s">
        <v>3</v>
      </c>
      <c r="C224" s="7">
        <v>13780</v>
      </c>
      <c r="D224" s="115"/>
      <c r="E224" s="167"/>
    </row>
    <row r="225" spans="2:5" ht="15.75" x14ac:dyDescent="0.2">
      <c r="B225" s="15" t="s">
        <v>80</v>
      </c>
      <c r="C225" s="24">
        <f>C226</f>
        <v>12109</v>
      </c>
      <c r="D225" s="115"/>
      <c r="E225" s="167"/>
    </row>
    <row r="226" spans="2:5" ht="16.5" thickBot="1" x14ac:dyDescent="0.25">
      <c r="B226" s="72" t="s">
        <v>3</v>
      </c>
      <c r="C226" s="6">
        <v>12109</v>
      </c>
      <c r="D226" s="115"/>
      <c r="E226" s="167"/>
    </row>
    <row r="227" spans="2:5" ht="16.5" thickBot="1" x14ac:dyDescent="0.25">
      <c r="B227" s="51" t="s">
        <v>106</v>
      </c>
      <c r="C227" s="2">
        <f>C228+C231</f>
        <v>496935</v>
      </c>
      <c r="D227" s="115"/>
      <c r="E227" s="167"/>
    </row>
    <row r="228" spans="2:5" ht="15.75" x14ac:dyDescent="0.2">
      <c r="B228" s="57" t="s">
        <v>35</v>
      </c>
      <c r="C228" s="10">
        <f>C229+C230</f>
        <v>394260</v>
      </c>
      <c r="D228" s="115"/>
      <c r="E228" s="167"/>
    </row>
    <row r="229" spans="2:5" ht="15.75" x14ac:dyDescent="0.2">
      <c r="B229" s="74" t="s">
        <v>15</v>
      </c>
      <c r="C229" s="7">
        <v>371322</v>
      </c>
      <c r="D229" s="115"/>
      <c r="E229" s="167"/>
    </row>
    <row r="230" spans="2:5" ht="15.75" x14ac:dyDescent="0.2">
      <c r="B230" s="74" t="s">
        <v>3</v>
      </c>
      <c r="C230" s="7">
        <v>22938</v>
      </c>
      <c r="D230" s="115"/>
      <c r="E230" s="167"/>
    </row>
    <row r="231" spans="2:5" ht="15.75" x14ac:dyDescent="0.2">
      <c r="B231" s="15" t="s">
        <v>81</v>
      </c>
      <c r="C231" s="24">
        <f>C232+C233</f>
        <v>102675</v>
      </c>
      <c r="D231" s="115"/>
      <c r="E231" s="167"/>
    </row>
    <row r="232" spans="2:5" ht="15.75" x14ac:dyDescent="0.2">
      <c r="B232" s="74" t="s">
        <v>15</v>
      </c>
      <c r="C232" s="7">
        <v>102038</v>
      </c>
      <c r="D232" s="115"/>
      <c r="E232" s="167"/>
    </row>
    <row r="233" spans="2:5" ht="16.5" thickBot="1" x14ac:dyDescent="0.25">
      <c r="B233" s="72" t="s">
        <v>3</v>
      </c>
      <c r="C233" s="18">
        <v>637</v>
      </c>
      <c r="D233" s="115"/>
      <c r="E233" s="167"/>
    </row>
    <row r="234" spans="2:5" ht="16.5" thickBot="1" x14ac:dyDescent="0.25">
      <c r="B234" s="54" t="s">
        <v>89</v>
      </c>
      <c r="C234" s="2">
        <f>C235+C240+C243</f>
        <v>411506</v>
      </c>
      <c r="D234" s="115"/>
      <c r="E234" s="167"/>
    </row>
    <row r="235" spans="2:5" ht="15.75" x14ac:dyDescent="0.2">
      <c r="B235" s="135" t="s">
        <v>35</v>
      </c>
      <c r="C235" s="25">
        <f>SUM(C236:C239)</f>
        <v>408809</v>
      </c>
      <c r="D235" s="115"/>
      <c r="E235" s="167"/>
    </row>
    <row r="236" spans="2:5" ht="15.75" x14ac:dyDescent="0.2">
      <c r="B236" s="65" t="s">
        <v>2</v>
      </c>
      <c r="C236" s="7">
        <v>353604</v>
      </c>
      <c r="D236" s="115"/>
      <c r="E236" s="167"/>
    </row>
    <row r="237" spans="2:5" ht="15.75" x14ac:dyDescent="0.2">
      <c r="B237" s="74" t="s">
        <v>6</v>
      </c>
      <c r="C237" s="7">
        <v>3097</v>
      </c>
      <c r="D237" s="115"/>
      <c r="E237" s="167"/>
    </row>
    <row r="238" spans="2:5" ht="15.75" x14ac:dyDescent="0.2">
      <c r="B238" s="50" t="s">
        <v>7</v>
      </c>
      <c r="C238" s="7">
        <v>35596</v>
      </c>
      <c r="D238" s="115"/>
      <c r="E238" s="167"/>
    </row>
    <row r="239" spans="2:5" ht="15.75" x14ac:dyDescent="0.2">
      <c r="B239" s="50" t="s">
        <v>8</v>
      </c>
      <c r="C239" s="7">
        <v>16512</v>
      </c>
      <c r="D239" s="115"/>
      <c r="E239" s="167"/>
    </row>
    <row r="240" spans="2:5" ht="15.75" x14ac:dyDescent="0.2">
      <c r="B240" s="15" t="s">
        <v>80</v>
      </c>
      <c r="C240" s="24">
        <f>SUM(C241:C242)</f>
        <v>726</v>
      </c>
      <c r="D240" s="115"/>
      <c r="E240" s="167"/>
    </row>
    <row r="241" spans="2:5" ht="15.75" hidden="1" x14ac:dyDescent="0.2">
      <c r="B241" s="74" t="s">
        <v>7</v>
      </c>
      <c r="C241" s="7"/>
      <c r="D241" s="115"/>
      <c r="E241" s="167"/>
    </row>
    <row r="242" spans="2:5" ht="15.75" x14ac:dyDescent="0.2">
      <c r="B242" s="74" t="s">
        <v>3</v>
      </c>
      <c r="C242" s="7">
        <v>726</v>
      </c>
      <c r="D242" s="115"/>
      <c r="E242" s="167"/>
    </row>
    <row r="243" spans="2:5" ht="15.75" x14ac:dyDescent="0.2">
      <c r="B243" s="15" t="s">
        <v>81</v>
      </c>
      <c r="C243" s="24">
        <f>C245+C244</f>
        <v>1971</v>
      </c>
      <c r="D243" s="115"/>
      <c r="E243" s="167"/>
    </row>
    <row r="244" spans="2:5" ht="15.75" x14ac:dyDescent="0.2">
      <c r="B244" s="50" t="s">
        <v>7</v>
      </c>
      <c r="C244" s="7"/>
      <c r="D244" s="115"/>
      <c r="E244" s="167"/>
    </row>
    <row r="245" spans="2:5" ht="17.25" customHeight="1" thickBot="1" x14ac:dyDescent="0.25">
      <c r="B245" s="154" t="s">
        <v>3</v>
      </c>
      <c r="C245" s="18">
        <v>1971</v>
      </c>
      <c r="D245" s="115"/>
      <c r="E245" s="167"/>
    </row>
    <row r="246" spans="2:5" ht="16.5" thickBot="1" x14ac:dyDescent="0.25">
      <c r="B246" s="54" t="s">
        <v>11</v>
      </c>
      <c r="C246" s="2">
        <f>C247+C252+C250</f>
        <v>295545</v>
      </c>
      <c r="D246" s="115"/>
      <c r="E246" s="167"/>
    </row>
    <row r="247" spans="2:5" ht="15.75" x14ac:dyDescent="0.2">
      <c r="B247" s="14" t="s">
        <v>35</v>
      </c>
      <c r="C247" s="10">
        <f>C249+C248</f>
        <v>55991</v>
      </c>
      <c r="D247" s="115"/>
      <c r="E247" s="167"/>
    </row>
    <row r="248" spans="2:5" ht="16.5" thickBot="1" x14ac:dyDescent="0.25">
      <c r="B248" s="163" t="s">
        <v>15</v>
      </c>
      <c r="C248" s="9">
        <v>21184</v>
      </c>
      <c r="D248" s="115"/>
      <c r="E248" s="167"/>
    </row>
    <row r="249" spans="2:5" ht="15.75" x14ac:dyDescent="0.2">
      <c r="B249" s="50" t="s">
        <v>8</v>
      </c>
      <c r="C249" s="7">
        <v>34807</v>
      </c>
      <c r="D249" s="115"/>
      <c r="E249" s="167"/>
    </row>
    <row r="250" spans="2:5" ht="15.75" x14ac:dyDescent="0.2">
      <c r="B250" s="15" t="s">
        <v>80</v>
      </c>
      <c r="C250" s="24">
        <f>C251</f>
        <v>1120</v>
      </c>
      <c r="D250" s="115"/>
      <c r="E250" s="167"/>
    </row>
    <row r="251" spans="2:5" ht="15.75" x14ac:dyDescent="0.2">
      <c r="B251" s="50" t="s">
        <v>8</v>
      </c>
      <c r="C251" s="7">
        <v>1120</v>
      </c>
      <c r="D251" s="115"/>
      <c r="E251" s="167"/>
    </row>
    <row r="252" spans="2:5" ht="15.75" x14ac:dyDescent="0.2">
      <c r="B252" s="15" t="s">
        <v>81</v>
      </c>
      <c r="C252" s="24">
        <f>C253</f>
        <v>238434</v>
      </c>
      <c r="D252" s="115"/>
      <c r="E252" s="167"/>
    </row>
    <row r="253" spans="2:5" ht="16.5" thickBot="1" x14ac:dyDescent="0.25">
      <c r="B253" s="154" t="s">
        <v>3</v>
      </c>
      <c r="C253" s="18">
        <v>238434</v>
      </c>
      <c r="D253" s="115"/>
      <c r="E253" s="167"/>
    </row>
    <row r="254" spans="2:5" ht="16.5" thickBot="1" x14ac:dyDescent="0.25">
      <c r="B254" s="54" t="s">
        <v>12</v>
      </c>
      <c r="C254" s="2">
        <f>SUM(C256:C257)</f>
        <v>8533</v>
      </c>
      <c r="D254" s="115"/>
      <c r="E254" s="167"/>
    </row>
    <row r="255" spans="2:5" ht="16.5" thickBot="1" x14ac:dyDescent="0.25">
      <c r="B255" s="33" t="s">
        <v>35</v>
      </c>
      <c r="C255" s="146"/>
      <c r="D255" s="115"/>
      <c r="E255" s="167"/>
    </row>
    <row r="256" spans="2:5" ht="15.75" x14ac:dyDescent="0.2">
      <c r="B256" s="50" t="s">
        <v>15</v>
      </c>
      <c r="C256" s="125">
        <v>3896</v>
      </c>
      <c r="D256" s="115"/>
      <c r="E256" s="167"/>
    </row>
    <row r="257" spans="2:5" ht="16.5" thickBot="1" x14ac:dyDescent="0.25">
      <c r="B257" s="71" t="s">
        <v>8</v>
      </c>
      <c r="C257" s="128">
        <v>4637</v>
      </c>
      <c r="D257" s="115"/>
      <c r="E257" s="167"/>
    </row>
    <row r="258" spans="2:5" ht="16.5" hidden="1" thickBot="1" x14ac:dyDescent="0.25">
      <c r="B258" s="54" t="s">
        <v>59</v>
      </c>
      <c r="C258" s="35">
        <f>C259</f>
        <v>0</v>
      </c>
      <c r="D258" s="115"/>
      <c r="E258" s="168"/>
    </row>
    <row r="259" spans="2:5" ht="16.5" hidden="1" thickBot="1" x14ac:dyDescent="0.25">
      <c r="B259" s="106" t="s">
        <v>48</v>
      </c>
      <c r="C259" s="6"/>
      <c r="D259" s="115"/>
      <c r="E259" s="168"/>
    </row>
    <row r="260" spans="2:5" ht="16.5" thickBot="1" x14ac:dyDescent="0.25">
      <c r="B260" s="54" t="s">
        <v>115</v>
      </c>
      <c r="C260" s="2">
        <f>C261+C265+C268</f>
        <v>7487222</v>
      </c>
      <c r="D260" s="115"/>
      <c r="E260" s="167"/>
    </row>
    <row r="261" spans="2:5" ht="15.75" x14ac:dyDescent="0.2">
      <c r="B261" s="57" t="s">
        <v>35</v>
      </c>
      <c r="C261" s="10">
        <f>SUM(C262:C264)</f>
        <v>497601</v>
      </c>
      <c r="D261" s="115"/>
      <c r="E261" s="167"/>
    </row>
    <row r="262" spans="2:5" ht="15.75" hidden="1" x14ac:dyDescent="0.2">
      <c r="B262" s="69" t="s">
        <v>2</v>
      </c>
      <c r="C262" s="9"/>
      <c r="D262" s="115"/>
      <c r="E262" s="167"/>
    </row>
    <row r="263" spans="2:5" ht="15.75" x14ac:dyDescent="0.2">
      <c r="B263" s="50" t="s">
        <v>15</v>
      </c>
      <c r="C263" s="7">
        <v>300398</v>
      </c>
      <c r="D263" s="115"/>
      <c r="E263" s="167"/>
    </row>
    <row r="264" spans="2:5" ht="15.75" x14ac:dyDescent="0.2">
      <c r="B264" s="50" t="s">
        <v>8</v>
      </c>
      <c r="C264" s="7">
        <v>197203</v>
      </c>
      <c r="D264" s="115"/>
      <c r="E264" s="167"/>
    </row>
    <row r="265" spans="2:5" ht="15.75" x14ac:dyDescent="0.2">
      <c r="B265" s="15" t="s">
        <v>80</v>
      </c>
      <c r="C265" s="24">
        <f>SUM(C266:C267)</f>
        <v>2088916</v>
      </c>
      <c r="D265" s="115"/>
      <c r="E265" s="167"/>
    </row>
    <row r="266" spans="2:5" ht="15.75" x14ac:dyDescent="0.2">
      <c r="B266" s="50" t="s">
        <v>5</v>
      </c>
      <c r="C266" s="9">
        <v>281302</v>
      </c>
      <c r="D266" s="115"/>
      <c r="E266" s="167"/>
    </row>
    <row r="267" spans="2:5" ht="15.75" x14ac:dyDescent="0.2">
      <c r="B267" s="73" t="s">
        <v>8</v>
      </c>
      <c r="C267" s="17">
        <v>1807614</v>
      </c>
      <c r="D267" s="115"/>
      <c r="E267" s="167"/>
    </row>
    <row r="268" spans="2:5" ht="15.75" x14ac:dyDescent="0.2">
      <c r="B268" s="15" t="s">
        <v>81</v>
      </c>
      <c r="C268" s="24">
        <f>C270+C269</f>
        <v>4900705</v>
      </c>
      <c r="D268" s="115"/>
      <c r="E268" s="167"/>
    </row>
    <row r="269" spans="2:5" ht="15.75" x14ac:dyDescent="0.2">
      <c r="B269" s="50" t="s">
        <v>5</v>
      </c>
      <c r="C269" s="17">
        <v>1792621</v>
      </c>
      <c r="D269" s="115"/>
      <c r="E269" s="167"/>
    </row>
    <row r="270" spans="2:5" ht="16.5" thickBot="1" x14ac:dyDescent="0.25">
      <c r="B270" s="71" t="s">
        <v>3</v>
      </c>
      <c r="C270" s="18">
        <v>3108084</v>
      </c>
      <c r="D270" s="115"/>
      <c r="E270" s="167"/>
    </row>
    <row r="271" spans="2:5" ht="32.25" thickBot="1" x14ac:dyDescent="0.25">
      <c r="B271" s="98" t="s">
        <v>13</v>
      </c>
      <c r="C271" s="2">
        <f>C272+C276+C279</f>
        <v>204278</v>
      </c>
      <c r="D271" s="115"/>
      <c r="E271" s="167"/>
    </row>
    <row r="272" spans="2:5" ht="15.75" x14ac:dyDescent="0.2">
      <c r="B272" s="57" t="s">
        <v>35</v>
      </c>
      <c r="C272" s="10">
        <f>SUM(C273:C275)</f>
        <v>131330</v>
      </c>
      <c r="D272" s="115"/>
      <c r="E272" s="167"/>
    </row>
    <row r="273" spans="1:5" ht="16.5" thickBot="1" x14ac:dyDescent="0.25">
      <c r="B273" s="50" t="s">
        <v>5</v>
      </c>
      <c r="C273" s="9">
        <v>85170</v>
      </c>
      <c r="D273" s="115"/>
      <c r="E273" s="167"/>
    </row>
    <row r="274" spans="1:5" ht="15.75" x14ac:dyDescent="0.2">
      <c r="B274" s="50" t="s">
        <v>3</v>
      </c>
      <c r="C274" s="7">
        <v>44810</v>
      </c>
      <c r="D274" s="115"/>
      <c r="E274" s="167"/>
    </row>
    <row r="275" spans="1:5" ht="15.75" x14ac:dyDescent="0.2">
      <c r="B275" s="50" t="s">
        <v>87</v>
      </c>
      <c r="C275" s="7">
        <v>1350</v>
      </c>
      <c r="D275" s="115"/>
      <c r="E275" s="167"/>
    </row>
    <row r="276" spans="1:5" ht="15.75" x14ac:dyDescent="0.2">
      <c r="B276" s="15" t="s">
        <v>80</v>
      </c>
      <c r="C276" s="24">
        <f>SUM(C277:C278)</f>
        <v>55968</v>
      </c>
      <c r="D276" s="115"/>
      <c r="E276" s="167"/>
    </row>
    <row r="277" spans="1:5" ht="16.5" thickBot="1" x14ac:dyDescent="0.25">
      <c r="B277" s="50" t="s">
        <v>5</v>
      </c>
      <c r="C277" s="7">
        <v>54605</v>
      </c>
      <c r="D277" s="115"/>
      <c r="E277" s="167"/>
    </row>
    <row r="278" spans="1:5" ht="16.5" thickBot="1" x14ac:dyDescent="0.25">
      <c r="B278" s="73" t="s">
        <v>8</v>
      </c>
      <c r="C278" s="7">
        <v>1363</v>
      </c>
      <c r="D278" s="115"/>
      <c r="E278" s="167"/>
    </row>
    <row r="279" spans="1:5" ht="15.75" x14ac:dyDescent="0.2">
      <c r="B279" s="15" t="s">
        <v>81</v>
      </c>
      <c r="C279" s="24">
        <f>SUM(C280:C281)</f>
        <v>16980</v>
      </c>
      <c r="D279" s="115"/>
      <c r="E279" s="167"/>
    </row>
    <row r="280" spans="1:5" ht="16.5" thickBot="1" x14ac:dyDescent="0.25">
      <c r="B280" s="50" t="s">
        <v>5</v>
      </c>
      <c r="C280" s="7">
        <v>16980</v>
      </c>
      <c r="D280" s="115"/>
      <c r="E280" s="167"/>
    </row>
    <row r="281" spans="1:5" ht="16.5" hidden="1" thickBot="1" x14ac:dyDescent="0.25">
      <c r="B281" s="71" t="s">
        <v>8</v>
      </c>
      <c r="C281" s="18"/>
      <c r="D281" s="115"/>
      <c r="E281" s="167"/>
    </row>
    <row r="282" spans="1:5" ht="16.5" hidden="1" thickBot="1" x14ac:dyDescent="0.25">
      <c r="A282" s="115"/>
      <c r="B282" s="99" t="s">
        <v>104</v>
      </c>
      <c r="C282" s="16">
        <f>C283+C288</f>
        <v>0</v>
      </c>
      <c r="D282" s="115"/>
      <c r="E282" s="167"/>
    </row>
    <row r="283" spans="1:5" ht="15.75" hidden="1" x14ac:dyDescent="0.2">
      <c r="A283" s="115"/>
      <c r="B283" s="57" t="s">
        <v>35</v>
      </c>
      <c r="C283" s="10">
        <f>SUM(C284:C287)</f>
        <v>0</v>
      </c>
      <c r="D283" s="115"/>
      <c r="E283" s="167"/>
    </row>
    <row r="284" spans="1:5" ht="15.75" hidden="1" x14ac:dyDescent="0.2">
      <c r="A284" s="115"/>
      <c r="B284" s="102" t="s">
        <v>2</v>
      </c>
      <c r="C284" s="9"/>
      <c r="D284" s="115"/>
      <c r="E284" s="167"/>
    </row>
    <row r="285" spans="1:5" ht="15.75" hidden="1" x14ac:dyDescent="0.2">
      <c r="A285" s="115"/>
      <c r="B285" s="78" t="s">
        <v>23</v>
      </c>
      <c r="C285" s="7"/>
      <c r="D285" s="115"/>
      <c r="E285" s="167"/>
    </row>
    <row r="286" spans="1:5" ht="16.5" hidden="1" thickBot="1" x14ac:dyDescent="0.25">
      <c r="A286" s="115"/>
      <c r="B286" s="78" t="s">
        <v>15</v>
      </c>
      <c r="C286" s="7"/>
      <c r="D286" s="115"/>
      <c r="E286" s="167"/>
    </row>
    <row r="287" spans="1:5" ht="15.75" hidden="1" x14ac:dyDescent="0.2">
      <c r="A287" s="115"/>
      <c r="B287" s="78" t="s">
        <v>3</v>
      </c>
      <c r="C287" s="7"/>
      <c r="D287" s="115"/>
      <c r="E287" s="167"/>
    </row>
    <row r="288" spans="1:5" ht="32.25" hidden="1" thickBot="1" x14ac:dyDescent="0.25">
      <c r="A288" s="115"/>
      <c r="B288" s="87" t="s">
        <v>46</v>
      </c>
      <c r="C288" s="64"/>
      <c r="D288" s="115"/>
      <c r="E288" s="167"/>
    </row>
    <row r="289" spans="1:5" ht="32.25" hidden="1" thickBot="1" x14ac:dyDescent="0.25">
      <c r="A289" s="115"/>
      <c r="B289" s="164" t="s">
        <v>94</v>
      </c>
      <c r="C289" s="37">
        <f>C290+C293</f>
        <v>0</v>
      </c>
      <c r="D289" s="115"/>
      <c r="E289" s="167"/>
    </row>
    <row r="290" spans="1:5" ht="15.75" hidden="1" x14ac:dyDescent="0.2">
      <c r="A290" s="115"/>
      <c r="B290" s="57" t="s">
        <v>35</v>
      </c>
      <c r="C290" s="10">
        <f>C291+C292</f>
        <v>0</v>
      </c>
      <c r="D290" s="115"/>
      <c r="E290" s="167"/>
    </row>
    <row r="291" spans="1:5" ht="15.75" hidden="1" x14ac:dyDescent="0.2">
      <c r="A291" s="115"/>
      <c r="B291" s="73" t="s">
        <v>15</v>
      </c>
      <c r="C291" s="9"/>
      <c r="D291" s="115"/>
      <c r="E291" s="167"/>
    </row>
    <row r="292" spans="1:5" ht="15.75" hidden="1" x14ac:dyDescent="0.2">
      <c r="A292" s="115"/>
      <c r="B292" s="50" t="s">
        <v>3</v>
      </c>
      <c r="C292" s="7"/>
      <c r="D292" s="115"/>
      <c r="E292" s="167"/>
    </row>
    <row r="293" spans="1:5" ht="31.5" hidden="1" x14ac:dyDescent="0.2">
      <c r="A293" s="115"/>
      <c r="B293" s="15" t="s">
        <v>38</v>
      </c>
      <c r="C293" s="24">
        <f>SUM(C294:C295)</f>
        <v>0</v>
      </c>
      <c r="D293" s="115"/>
      <c r="E293" s="167"/>
    </row>
    <row r="294" spans="1:5" ht="15.75" hidden="1" x14ac:dyDescent="0.2">
      <c r="A294" s="115"/>
      <c r="B294" s="73" t="s">
        <v>15</v>
      </c>
      <c r="C294" s="17"/>
      <c r="D294" s="115"/>
      <c r="E294" s="167"/>
    </row>
    <row r="295" spans="1:5" ht="16.5" hidden="1" thickBot="1" x14ac:dyDescent="0.25">
      <c r="A295" s="115"/>
      <c r="B295" s="71" t="s">
        <v>3</v>
      </c>
      <c r="C295" s="18"/>
      <c r="D295" s="115"/>
      <c r="E295" s="167"/>
    </row>
    <row r="296" spans="1:5" ht="16.5" thickBot="1" x14ac:dyDescent="0.25">
      <c r="B296" s="56" t="s">
        <v>14</v>
      </c>
      <c r="C296" s="2">
        <f>C297+C300</f>
        <v>1986941</v>
      </c>
      <c r="D296" s="115"/>
      <c r="E296" s="167"/>
    </row>
    <row r="297" spans="1:5" ht="15.75" x14ac:dyDescent="0.2">
      <c r="B297" s="89" t="s">
        <v>35</v>
      </c>
      <c r="C297" s="10">
        <f>SUM(C298:C299)</f>
        <v>1968955</v>
      </c>
      <c r="D297" s="115"/>
      <c r="E297" s="167"/>
    </row>
    <row r="298" spans="1:5" ht="16.5" thickBot="1" x14ac:dyDescent="0.25">
      <c r="B298" s="69" t="s">
        <v>7</v>
      </c>
      <c r="C298" s="9">
        <v>1884009</v>
      </c>
      <c r="D298" s="115"/>
      <c r="E298" s="167"/>
    </row>
    <row r="299" spans="1:5" ht="15.75" x14ac:dyDescent="0.2">
      <c r="B299" s="50" t="s">
        <v>8</v>
      </c>
      <c r="C299" s="7">
        <v>84946</v>
      </c>
      <c r="D299" s="115"/>
      <c r="E299" s="167"/>
    </row>
    <row r="300" spans="1:5" ht="16.5" customHeight="1" x14ac:dyDescent="0.2">
      <c r="B300" s="15" t="s">
        <v>81</v>
      </c>
      <c r="C300" s="24">
        <f>SUM(C301:C302)</f>
        <v>17986</v>
      </c>
      <c r="D300" s="115"/>
      <c r="E300" s="167"/>
    </row>
    <row r="301" spans="1:5" ht="15.75" x14ac:dyDescent="0.2">
      <c r="B301" s="69" t="s">
        <v>7</v>
      </c>
      <c r="C301" s="17">
        <v>15826</v>
      </c>
      <c r="D301" s="115"/>
      <c r="E301" s="167"/>
    </row>
    <row r="302" spans="1:5" ht="16.5" thickBot="1" x14ac:dyDescent="0.25">
      <c r="B302" s="71" t="s">
        <v>8</v>
      </c>
      <c r="C302" s="128">
        <v>2160</v>
      </c>
      <c r="D302" s="115"/>
      <c r="E302" s="167"/>
    </row>
    <row r="303" spans="1:5" ht="16.5" thickBot="1" x14ac:dyDescent="0.25">
      <c r="B303" s="56" t="s">
        <v>109</v>
      </c>
      <c r="C303" s="2">
        <f>C304+C310+C314</f>
        <v>31299805</v>
      </c>
      <c r="D303" s="115"/>
      <c r="E303" s="167"/>
    </row>
    <row r="304" spans="1:5" ht="16.5" thickBot="1" x14ac:dyDescent="0.25">
      <c r="B304" s="89" t="s">
        <v>35</v>
      </c>
      <c r="C304" s="10">
        <f>SUM(C305:C309)</f>
        <v>14435114</v>
      </c>
      <c r="D304" s="115"/>
      <c r="E304" s="167"/>
    </row>
    <row r="305" spans="2:5" ht="16.5" thickBot="1" x14ac:dyDescent="0.25">
      <c r="B305" s="50" t="s">
        <v>2</v>
      </c>
      <c r="C305" s="7">
        <v>466695</v>
      </c>
      <c r="D305" s="115"/>
      <c r="E305" s="167"/>
    </row>
    <row r="306" spans="2:5" ht="16.5" thickBot="1" x14ac:dyDescent="0.25">
      <c r="B306" s="50" t="s">
        <v>15</v>
      </c>
      <c r="C306" s="7">
        <v>9302376</v>
      </c>
      <c r="D306" s="115"/>
      <c r="E306" s="167"/>
    </row>
    <row r="307" spans="2:5" ht="16.5" thickBot="1" x14ac:dyDescent="0.25">
      <c r="B307" s="50" t="s">
        <v>3</v>
      </c>
      <c r="C307" s="7">
        <v>4592092</v>
      </c>
      <c r="D307" s="115"/>
      <c r="E307" s="167"/>
    </row>
    <row r="308" spans="2:5" ht="16.5" thickBot="1" x14ac:dyDescent="0.25">
      <c r="B308" s="50" t="s">
        <v>63</v>
      </c>
      <c r="C308" s="7">
        <v>25574</v>
      </c>
      <c r="D308" s="115"/>
      <c r="E308" s="167"/>
    </row>
    <row r="309" spans="2:5" ht="16.5" thickBot="1" x14ac:dyDescent="0.25">
      <c r="B309" s="50" t="s">
        <v>87</v>
      </c>
      <c r="C309" s="7">
        <v>48377</v>
      </c>
      <c r="D309" s="115"/>
      <c r="E309" s="167"/>
    </row>
    <row r="310" spans="2:5" ht="16.5" thickBot="1" x14ac:dyDescent="0.25">
      <c r="B310" s="15" t="s">
        <v>80</v>
      </c>
      <c r="C310" s="24">
        <f>SUM(C311:C313)</f>
        <v>7534474</v>
      </c>
      <c r="D310" s="115"/>
      <c r="E310" s="167"/>
    </row>
    <row r="311" spans="2:5" ht="16.5" thickBot="1" x14ac:dyDescent="0.25">
      <c r="B311" s="50" t="s">
        <v>2</v>
      </c>
      <c r="C311" s="7">
        <v>3260</v>
      </c>
      <c r="D311" s="115"/>
      <c r="E311" s="167"/>
    </row>
    <row r="312" spans="2:5" ht="16.5" thickBot="1" x14ac:dyDescent="0.25">
      <c r="B312" s="100" t="s">
        <v>15</v>
      </c>
      <c r="C312" s="7">
        <v>380233</v>
      </c>
      <c r="D312" s="115"/>
      <c r="E312" s="167"/>
    </row>
    <row r="313" spans="2:5" ht="16.5" thickBot="1" x14ac:dyDescent="0.25">
      <c r="B313" s="100" t="s">
        <v>3</v>
      </c>
      <c r="C313" s="7">
        <v>7150981</v>
      </c>
      <c r="D313" s="115"/>
      <c r="E313" s="167"/>
    </row>
    <row r="314" spans="2:5" ht="16.5" thickBot="1" x14ac:dyDescent="0.25">
      <c r="B314" s="15" t="s">
        <v>81</v>
      </c>
      <c r="C314" s="24">
        <f>SUM(C315:C316)</f>
        <v>9330217</v>
      </c>
      <c r="D314" s="115"/>
      <c r="E314" s="167"/>
    </row>
    <row r="315" spans="2:5" ht="16.5" thickBot="1" x14ac:dyDescent="0.25">
      <c r="B315" s="50" t="s">
        <v>7</v>
      </c>
      <c r="C315" s="7">
        <v>2057599</v>
      </c>
      <c r="D315" s="115"/>
      <c r="E315" s="167"/>
    </row>
    <row r="316" spans="2:5" ht="16.5" thickBot="1" x14ac:dyDescent="0.25">
      <c r="B316" s="71" t="s">
        <v>8</v>
      </c>
      <c r="C316" s="18">
        <v>7272618</v>
      </c>
      <c r="D316" s="115"/>
      <c r="E316" s="167"/>
    </row>
    <row r="317" spans="2:5" ht="16.5" thickBot="1" x14ac:dyDescent="0.25">
      <c r="B317" s="56" t="s">
        <v>53</v>
      </c>
      <c r="C317" s="2">
        <f>C318+C323+C327</f>
        <v>3152035</v>
      </c>
      <c r="D317" s="115"/>
      <c r="E317" s="167"/>
    </row>
    <row r="318" spans="2:5" ht="16.5" thickBot="1" x14ac:dyDescent="0.25">
      <c r="B318" s="88" t="s">
        <v>35</v>
      </c>
      <c r="C318" s="10">
        <f>C319+C320+C321+C322</f>
        <v>3064678</v>
      </c>
      <c r="D318" s="115"/>
      <c r="E318" s="167"/>
    </row>
    <row r="319" spans="2:5" ht="16.5" thickBot="1" x14ac:dyDescent="0.25">
      <c r="B319" s="55" t="s">
        <v>2</v>
      </c>
      <c r="C319" s="7">
        <v>1104925</v>
      </c>
      <c r="D319" s="115"/>
      <c r="E319" s="167"/>
    </row>
    <row r="320" spans="2:5" ht="16.5" thickBot="1" x14ac:dyDescent="0.25">
      <c r="B320" s="55" t="s">
        <v>5</v>
      </c>
      <c r="C320" s="7">
        <v>1892745</v>
      </c>
      <c r="D320" s="115"/>
      <c r="E320" s="167"/>
    </row>
    <row r="321" spans="2:5" ht="16.5" thickBot="1" x14ac:dyDescent="0.25">
      <c r="B321" s="55" t="s">
        <v>3</v>
      </c>
      <c r="C321" s="7">
        <v>64721</v>
      </c>
      <c r="D321" s="115"/>
      <c r="E321" s="167"/>
    </row>
    <row r="322" spans="2:5" ht="16.5" thickBot="1" x14ac:dyDescent="0.25">
      <c r="B322" s="55" t="s">
        <v>87</v>
      </c>
      <c r="C322" s="7">
        <v>2287</v>
      </c>
      <c r="D322" s="115"/>
      <c r="E322" s="167"/>
    </row>
    <row r="323" spans="2:5" ht="15.75" x14ac:dyDescent="0.2">
      <c r="B323" s="15" t="s">
        <v>80</v>
      </c>
      <c r="C323" s="24">
        <f>C325+C326+C324</f>
        <v>35157</v>
      </c>
      <c r="D323" s="115"/>
      <c r="E323" s="167"/>
    </row>
    <row r="324" spans="2:5" ht="16.5" hidden="1" thickBot="1" x14ac:dyDescent="0.25">
      <c r="B324" s="55" t="s">
        <v>2</v>
      </c>
      <c r="C324" s="7"/>
      <c r="D324" s="115"/>
      <c r="E324" s="167"/>
    </row>
    <row r="325" spans="2:5" ht="16.5" customHeight="1" x14ac:dyDescent="0.2">
      <c r="B325" s="55" t="s">
        <v>5</v>
      </c>
      <c r="C325" s="7">
        <v>34503</v>
      </c>
      <c r="D325" s="115"/>
      <c r="E325" s="167"/>
    </row>
    <row r="326" spans="2:5" ht="15.75" x14ac:dyDescent="0.2">
      <c r="B326" s="55" t="s">
        <v>3</v>
      </c>
      <c r="C326" s="7">
        <v>654</v>
      </c>
      <c r="D326" s="115"/>
      <c r="E326" s="167"/>
    </row>
    <row r="327" spans="2:5" ht="15.75" x14ac:dyDescent="0.2">
      <c r="B327" s="15" t="s">
        <v>81</v>
      </c>
      <c r="C327" s="24">
        <f>C328+C329</f>
        <v>52200</v>
      </c>
      <c r="D327" s="115"/>
      <c r="E327" s="167"/>
    </row>
    <row r="328" spans="2:5" ht="16.5" thickBot="1" x14ac:dyDescent="0.25">
      <c r="B328" s="50" t="s">
        <v>5</v>
      </c>
      <c r="C328" s="7">
        <v>52200</v>
      </c>
      <c r="D328" s="115"/>
      <c r="E328" s="167"/>
    </row>
    <row r="329" spans="2:5" ht="16.5" hidden="1" thickBot="1" x14ac:dyDescent="0.25">
      <c r="B329" s="71" t="s">
        <v>3</v>
      </c>
      <c r="C329" s="18"/>
      <c r="D329" s="115"/>
      <c r="E329" s="167"/>
    </row>
    <row r="330" spans="2:5" ht="16.5" thickBot="1" x14ac:dyDescent="0.25">
      <c r="B330" s="98" t="s">
        <v>110</v>
      </c>
      <c r="C330" s="2">
        <f>C331+C337+C340</f>
        <v>3385921</v>
      </c>
      <c r="D330" s="115"/>
      <c r="E330" s="167"/>
    </row>
    <row r="331" spans="2:5" ht="15.75" x14ac:dyDescent="0.2">
      <c r="B331" s="88" t="s">
        <v>35</v>
      </c>
      <c r="C331" s="10">
        <f>SUM(C332:C336)</f>
        <v>3383061</v>
      </c>
      <c r="D331" s="115"/>
      <c r="E331" s="167"/>
    </row>
    <row r="332" spans="2:5" ht="15.75" x14ac:dyDescent="0.2">
      <c r="B332" s="55" t="s">
        <v>2</v>
      </c>
      <c r="C332" s="9">
        <v>2800640</v>
      </c>
      <c r="D332" s="115"/>
      <c r="E332" s="167"/>
    </row>
    <row r="333" spans="2:5" ht="15.75" x14ac:dyDescent="0.2">
      <c r="B333" s="79" t="s">
        <v>7</v>
      </c>
      <c r="C333" s="7">
        <v>572944</v>
      </c>
      <c r="D333" s="115"/>
      <c r="E333" s="167"/>
    </row>
    <row r="334" spans="2:5" ht="15.75" x14ac:dyDescent="0.2">
      <c r="B334" s="55" t="s">
        <v>3</v>
      </c>
      <c r="C334" s="7">
        <v>9477</v>
      </c>
      <c r="D334" s="115"/>
      <c r="E334" s="167"/>
    </row>
    <row r="335" spans="2:5" ht="15.75" hidden="1" x14ac:dyDescent="0.2">
      <c r="B335" s="55" t="s">
        <v>90</v>
      </c>
      <c r="C335" s="7"/>
      <c r="D335" s="115"/>
      <c r="E335" s="167"/>
    </row>
    <row r="336" spans="2:5" ht="15.75" hidden="1" x14ac:dyDescent="0.2">
      <c r="B336" s="55" t="s">
        <v>91</v>
      </c>
      <c r="C336" s="7"/>
      <c r="D336" s="115"/>
      <c r="E336" s="167"/>
    </row>
    <row r="337" spans="2:5" ht="15.75" x14ac:dyDescent="0.2">
      <c r="B337" s="15" t="s">
        <v>80</v>
      </c>
      <c r="C337" s="24">
        <f>C338+C339</f>
        <v>470</v>
      </c>
      <c r="D337" s="115"/>
      <c r="E337" s="167"/>
    </row>
    <row r="338" spans="2:5" ht="15.75" x14ac:dyDescent="0.2">
      <c r="B338" s="79" t="s">
        <v>7</v>
      </c>
      <c r="C338" s="17">
        <v>470</v>
      </c>
      <c r="D338" s="115"/>
      <c r="E338" s="167"/>
    </row>
    <row r="339" spans="2:5" ht="15.75" hidden="1" x14ac:dyDescent="0.2">
      <c r="B339" s="162" t="s">
        <v>3</v>
      </c>
      <c r="C339" s="17"/>
      <c r="D339" s="115"/>
      <c r="E339" s="167"/>
    </row>
    <row r="340" spans="2:5" ht="15.75" x14ac:dyDescent="0.2">
      <c r="B340" s="15" t="s">
        <v>81</v>
      </c>
      <c r="C340" s="24">
        <f>C341</f>
        <v>2390</v>
      </c>
      <c r="D340" s="115"/>
      <c r="E340" s="167"/>
    </row>
    <row r="341" spans="2:5" ht="16.5" thickBot="1" x14ac:dyDescent="0.25">
      <c r="B341" s="71" t="s">
        <v>5</v>
      </c>
      <c r="C341" s="18">
        <v>2390</v>
      </c>
      <c r="D341" s="115"/>
      <c r="E341" s="167"/>
    </row>
    <row r="342" spans="2:5" ht="16.5" thickBot="1" x14ac:dyDescent="0.25">
      <c r="B342" s="56" t="s">
        <v>17</v>
      </c>
      <c r="C342" s="2">
        <f>C343+C347</f>
        <v>2760871</v>
      </c>
      <c r="D342" s="115"/>
      <c r="E342" s="167"/>
    </row>
    <row r="343" spans="2:5" ht="15.75" x14ac:dyDescent="0.2">
      <c r="B343" s="57" t="s">
        <v>35</v>
      </c>
      <c r="C343" s="10">
        <f>SUM(C344:C346)</f>
        <v>2760871</v>
      </c>
      <c r="D343" s="115"/>
      <c r="E343" s="167"/>
    </row>
    <row r="344" spans="2:5" ht="16.5" thickBot="1" x14ac:dyDescent="0.25">
      <c r="B344" s="50" t="s">
        <v>2</v>
      </c>
      <c r="C344" s="7">
        <v>2660195</v>
      </c>
      <c r="D344" s="115"/>
      <c r="E344" s="167"/>
    </row>
    <row r="345" spans="2:5" ht="16.5" thickBot="1" x14ac:dyDescent="0.25">
      <c r="B345" s="50" t="s">
        <v>5</v>
      </c>
      <c r="C345" s="7">
        <v>100676</v>
      </c>
      <c r="D345" s="115"/>
      <c r="E345" s="167"/>
    </row>
    <row r="346" spans="2:5" ht="16.5" hidden="1" thickBot="1" x14ac:dyDescent="0.25">
      <c r="B346" s="50" t="s">
        <v>3</v>
      </c>
      <c r="C346" s="7"/>
      <c r="D346" s="115"/>
      <c r="E346" s="167"/>
    </row>
    <row r="347" spans="2:5" ht="32.25" hidden="1" thickBot="1" x14ac:dyDescent="0.25">
      <c r="B347" s="15" t="s">
        <v>38</v>
      </c>
      <c r="C347" s="64"/>
      <c r="D347" s="115"/>
      <c r="E347" s="167"/>
    </row>
    <row r="348" spans="2:5" ht="16.5" hidden="1" thickBot="1" x14ac:dyDescent="0.25">
      <c r="B348" s="51" t="s">
        <v>18</v>
      </c>
      <c r="C348" s="2">
        <f>SUM(C350:C351)</f>
        <v>0</v>
      </c>
      <c r="D348" s="115"/>
      <c r="E348" s="167"/>
    </row>
    <row r="349" spans="2:5" ht="16.5" hidden="1" thickBot="1" x14ac:dyDescent="0.25">
      <c r="B349" s="57" t="s">
        <v>35</v>
      </c>
      <c r="C349" s="10"/>
      <c r="D349" s="115"/>
      <c r="E349" s="167"/>
    </row>
    <row r="350" spans="2:5" ht="16.5" hidden="1" thickBot="1" x14ac:dyDescent="0.25">
      <c r="B350" s="69" t="s">
        <v>15</v>
      </c>
      <c r="C350" s="9"/>
      <c r="D350" s="115"/>
      <c r="E350" s="167"/>
    </row>
    <row r="351" spans="2:5" ht="16.5" hidden="1" thickBot="1" x14ac:dyDescent="0.25">
      <c r="B351" s="71" t="s">
        <v>3</v>
      </c>
      <c r="C351" s="18"/>
      <c r="D351" s="115"/>
      <c r="E351" s="167"/>
    </row>
    <row r="352" spans="2:5" ht="16.5" hidden="1" thickBot="1" x14ac:dyDescent="0.25">
      <c r="B352" s="51" t="s">
        <v>61</v>
      </c>
      <c r="C352" s="2">
        <f>SUM(C354:C356)</f>
        <v>0</v>
      </c>
      <c r="D352" s="115"/>
      <c r="E352" s="167"/>
    </row>
    <row r="353" spans="2:5" ht="15.75" hidden="1" x14ac:dyDescent="0.2">
      <c r="B353" s="57" t="s">
        <v>35</v>
      </c>
      <c r="C353" s="10"/>
      <c r="D353" s="115"/>
      <c r="E353" s="167"/>
    </row>
    <row r="354" spans="2:5" ht="16.5" hidden="1" thickBot="1" x14ac:dyDescent="0.25">
      <c r="B354" s="50" t="s">
        <v>2</v>
      </c>
      <c r="C354" s="9"/>
      <c r="D354" s="115"/>
      <c r="E354" s="167"/>
    </row>
    <row r="355" spans="2:5" ht="16.5" hidden="1" thickBot="1" x14ac:dyDescent="0.25">
      <c r="B355" s="50" t="s">
        <v>15</v>
      </c>
      <c r="C355" s="7"/>
      <c r="D355" s="115"/>
      <c r="E355" s="167"/>
    </row>
    <row r="356" spans="2:5" ht="16.5" hidden="1" thickBot="1" x14ac:dyDescent="0.25">
      <c r="B356" s="71" t="s">
        <v>3</v>
      </c>
      <c r="C356" s="18"/>
      <c r="D356" s="115"/>
      <c r="E356" s="167"/>
    </row>
    <row r="357" spans="2:5" ht="16.5" hidden="1" thickBot="1" x14ac:dyDescent="0.25">
      <c r="B357" s="98" t="s">
        <v>19</v>
      </c>
      <c r="C357" s="2">
        <f>SUM(C359:C361)</f>
        <v>0</v>
      </c>
      <c r="D357" s="115"/>
      <c r="E357" s="167"/>
    </row>
    <row r="358" spans="2:5" ht="16.5" hidden="1" thickBot="1" x14ac:dyDescent="0.25">
      <c r="B358" s="57" t="s">
        <v>35</v>
      </c>
      <c r="C358" s="10"/>
      <c r="D358" s="115"/>
      <c r="E358" s="167"/>
    </row>
    <row r="359" spans="2:5" ht="16.5" hidden="1" thickBot="1" x14ac:dyDescent="0.25">
      <c r="B359" s="50" t="s">
        <v>2</v>
      </c>
      <c r="C359" s="7"/>
      <c r="D359" s="115"/>
      <c r="E359" s="167"/>
    </row>
    <row r="360" spans="2:5" ht="16.5" hidden="1" thickBot="1" x14ac:dyDescent="0.25">
      <c r="B360" s="50" t="s">
        <v>5</v>
      </c>
      <c r="C360" s="7"/>
      <c r="D360" s="115"/>
      <c r="E360" s="167"/>
    </row>
    <row r="361" spans="2:5" ht="16.5" hidden="1" thickBot="1" x14ac:dyDescent="0.25">
      <c r="B361" s="71" t="s">
        <v>3</v>
      </c>
      <c r="C361" s="18"/>
      <c r="D361" s="115"/>
      <c r="E361" s="167"/>
    </row>
    <row r="362" spans="2:5" ht="16.5" hidden="1" thickBot="1" x14ac:dyDescent="0.25">
      <c r="B362" s="98" t="s">
        <v>20</v>
      </c>
      <c r="C362" s="2">
        <f>SUM(C364:C365)</f>
        <v>0</v>
      </c>
      <c r="D362" s="115"/>
      <c r="E362" s="167"/>
    </row>
    <row r="363" spans="2:5" ht="16.5" hidden="1" thickBot="1" x14ac:dyDescent="0.25">
      <c r="B363" s="57" t="s">
        <v>35</v>
      </c>
      <c r="C363" s="10"/>
      <c r="D363" s="115"/>
      <c r="E363" s="167"/>
    </row>
    <row r="364" spans="2:5" ht="16.5" hidden="1" thickBot="1" x14ac:dyDescent="0.25">
      <c r="B364" s="50" t="s">
        <v>7</v>
      </c>
      <c r="C364" s="7"/>
      <c r="D364" s="115"/>
      <c r="E364" s="167"/>
    </row>
    <row r="365" spans="2:5" ht="16.5" hidden="1" thickBot="1" x14ac:dyDescent="0.25">
      <c r="B365" s="156" t="s">
        <v>3</v>
      </c>
      <c r="C365" s="157"/>
      <c r="D365" s="115"/>
      <c r="E365" s="167"/>
    </row>
    <row r="366" spans="2:5" ht="16.5" hidden="1" thickBot="1" x14ac:dyDescent="0.25">
      <c r="B366" s="98" t="s">
        <v>21</v>
      </c>
      <c r="C366" s="2">
        <f>C367+C369</f>
        <v>0</v>
      </c>
      <c r="D366" s="115"/>
      <c r="E366" s="167"/>
    </row>
    <row r="367" spans="2:5" ht="16.5" hidden="1" thickBot="1" x14ac:dyDescent="0.25">
      <c r="B367" s="90" t="s">
        <v>35</v>
      </c>
      <c r="C367" s="10">
        <f>SUM(C368)</f>
        <v>0</v>
      </c>
      <c r="D367" s="115"/>
      <c r="E367" s="167"/>
    </row>
    <row r="368" spans="2:5" ht="16.5" hidden="1" thickBot="1" x14ac:dyDescent="0.25">
      <c r="B368" s="41" t="s">
        <v>5</v>
      </c>
      <c r="C368" s="125"/>
      <c r="D368" s="115"/>
      <c r="E368" s="167"/>
    </row>
    <row r="369" spans="2:5" ht="16.5" hidden="1" thickBot="1" x14ac:dyDescent="0.25">
      <c r="B369" s="15" t="s">
        <v>80</v>
      </c>
      <c r="C369" s="24">
        <f>C370</f>
        <v>0</v>
      </c>
      <c r="D369" s="115"/>
      <c r="E369" s="167"/>
    </row>
    <row r="370" spans="2:5" ht="16.5" hidden="1" thickBot="1" x14ac:dyDescent="0.25">
      <c r="B370" s="71" t="s">
        <v>7</v>
      </c>
      <c r="C370" s="18"/>
      <c r="D370" s="115"/>
      <c r="E370" s="167"/>
    </row>
    <row r="371" spans="2:5" ht="16.5" hidden="1" thickBot="1" x14ac:dyDescent="0.25">
      <c r="B371" s="56" t="s">
        <v>51</v>
      </c>
      <c r="C371" s="2">
        <f>C372+C375</f>
        <v>0</v>
      </c>
      <c r="D371" s="115"/>
      <c r="E371" s="167"/>
    </row>
    <row r="372" spans="2:5" ht="16.5" hidden="1" thickBot="1" x14ac:dyDescent="0.25">
      <c r="B372" s="14" t="s">
        <v>35</v>
      </c>
      <c r="C372" s="10">
        <f>C373+C374</f>
        <v>0</v>
      </c>
      <c r="D372" s="115"/>
      <c r="E372" s="167"/>
    </row>
    <row r="373" spans="2:5" ht="16.5" hidden="1" thickBot="1" x14ac:dyDescent="0.25">
      <c r="B373" s="136" t="s">
        <v>5</v>
      </c>
      <c r="C373" s="7"/>
      <c r="D373" s="115"/>
      <c r="E373" s="167"/>
    </row>
    <row r="374" spans="2:5" ht="16.5" hidden="1" thickBot="1" x14ac:dyDescent="0.25">
      <c r="B374" s="136" t="s">
        <v>3</v>
      </c>
      <c r="C374" s="7"/>
      <c r="D374" s="115"/>
      <c r="E374" s="167"/>
    </row>
    <row r="375" spans="2:5" ht="16.5" hidden="1" thickBot="1" x14ac:dyDescent="0.25">
      <c r="B375" s="15" t="s">
        <v>66</v>
      </c>
      <c r="C375" s="25">
        <f>C376+C377</f>
        <v>0</v>
      </c>
      <c r="D375" s="115"/>
      <c r="E375" s="167"/>
    </row>
    <row r="376" spans="2:5" ht="16.5" hidden="1" thickBot="1" x14ac:dyDescent="0.25">
      <c r="B376" s="80" t="s">
        <v>5</v>
      </c>
      <c r="C376" s="9"/>
      <c r="D376" s="115"/>
      <c r="E376" s="167"/>
    </row>
    <row r="377" spans="2:5" ht="16.5" hidden="1" thickBot="1" x14ac:dyDescent="0.25">
      <c r="B377" s="80" t="s">
        <v>3</v>
      </c>
      <c r="C377" s="9"/>
      <c r="D377" s="115"/>
      <c r="E377" s="167"/>
    </row>
    <row r="378" spans="2:5" ht="16.5" hidden="1" thickBot="1" x14ac:dyDescent="0.25">
      <c r="B378" s="51" t="s">
        <v>16</v>
      </c>
      <c r="C378" s="2">
        <f>SUM(C380:C382)</f>
        <v>0</v>
      </c>
      <c r="D378" s="115"/>
      <c r="E378" s="167"/>
    </row>
    <row r="379" spans="2:5" ht="16.5" hidden="1" thickBot="1" x14ac:dyDescent="0.25">
      <c r="B379" s="14" t="s">
        <v>35</v>
      </c>
      <c r="C379" s="10"/>
      <c r="D379" s="115"/>
      <c r="E379" s="167"/>
    </row>
    <row r="380" spans="2:5" ht="16.5" hidden="1" thickBot="1" x14ac:dyDescent="0.25">
      <c r="B380" s="69" t="s">
        <v>2</v>
      </c>
      <c r="C380" s="9"/>
      <c r="D380" s="115"/>
      <c r="E380" s="167"/>
    </row>
    <row r="381" spans="2:5" ht="16.5" hidden="1" thickBot="1" x14ac:dyDescent="0.25">
      <c r="B381" s="50" t="s">
        <v>23</v>
      </c>
      <c r="C381" s="7"/>
      <c r="D381" s="115"/>
      <c r="E381" s="167"/>
    </row>
    <row r="382" spans="2:5" ht="16.5" hidden="1" thickBot="1" x14ac:dyDescent="0.25">
      <c r="B382" s="70" t="s">
        <v>15</v>
      </c>
      <c r="C382" s="6"/>
      <c r="D382" s="115"/>
      <c r="E382" s="167"/>
    </row>
    <row r="383" spans="2:5" ht="16.5" hidden="1" thickBot="1" x14ac:dyDescent="0.25">
      <c r="B383" s="51" t="s">
        <v>22</v>
      </c>
      <c r="C383" s="2">
        <f>SUM(C385:C386)</f>
        <v>0</v>
      </c>
      <c r="D383" s="115"/>
      <c r="E383" s="167"/>
    </row>
    <row r="384" spans="2:5" ht="16.5" hidden="1" thickBot="1" x14ac:dyDescent="0.25">
      <c r="B384" s="33" t="s">
        <v>35</v>
      </c>
      <c r="C384" s="8"/>
      <c r="D384" s="115"/>
      <c r="E384" s="167"/>
    </row>
    <row r="385" spans="2:5" ht="16.5" hidden="1" thickBot="1" x14ac:dyDescent="0.25">
      <c r="B385" s="69" t="s">
        <v>7</v>
      </c>
      <c r="C385" s="7"/>
      <c r="D385" s="115"/>
      <c r="E385" s="167"/>
    </row>
    <row r="386" spans="2:5" ht="16.5" hidden="1" thickBot="1" x14ac:dyDescent="0.25">
      <c r="B386" s="148" t="s">
        <v>3</v>
      </c>
      <c r="C386" s="18"/>
      <c r="D386" s="115"/>
      <c r="E386" s="167"/>
    </row>
    <row r="387" spans="2:5" ht="32.25" thickBot="1" x14ac:dyDescent="0.25">
      <c r="B387" s="98" t="s">
        <v>101</v>
      </c>
      <c r="C387" s="2">
        <f>C388+C392+C395</f>
        <v>497660</v>
      </c>
      <c r="D387" s="115"/>
      <c r="E387" s="167"/>
    </row>
    <row r="388" spans="2:5" ht="15.75" x14ac:dyDescent="0.2">
      <c r="B388" s="33" t="s">
        <v>35</v>
      </c>
      <c r="C388" s="10">
        <f>SUM(C389:C391)</f>
        <v>429726</v>
      </c>
      <c r="D388" s="115"/>
      <c r="E388" s="167"/>
    </row>
    <row r="389" spans="2:5" ht="16.5" thickBot="1" x14ac:dyDescent="0.25">
      <c r="B389" s="50" t="s">
        <v>2</v>
      </c>
      <c r="C389" s="7">
        <v>22752</v>
      </c>
      <c r="D389" s="115"/>
      <c r="E389" s="167"/>
    </row>
    <row r="390" spans="2:5" ht="16.5" thickBot="1" x14ac:dyDescent="0.25">
      <c r="B390" s="100" t="s">
        <v>15</v>
      </c>
      <c r="C390" s="7">
        <v>267501</v>
      </c>
      <c r="D390" s="115"/>
      <c r="E390" s="167"/>
    </row>
    <row r="391" spans="2:5" ht="15.75" x14ac:dyDescent="0.2">
      <c r="B391" s="136" t="s">
        <v>3</v>
      </c>
      <c r="C391" s="7">
        <v>139473</v>
      </c>
      <c r="D391" s="115"/>
      <c r="E391" s="167"/>
    </row>
    <row r="392" spans="2:5" ht="16.5" hidden="1" thickBot="1" x14ac:dyDescent="0.25">
      <c r="B392" s="15" t="s">
        <v>66</v>
      </c>
      <c r="C392" s="24">
        <f>SUM(C393:C394)</f>
        <v>0</v>
      </c>
      <c r="D392" s="115"/>
      <c r="E392" s="167"/>
    </row>
    <row r="393" spans="2:5" ht="16.5" hidden="1" thickBot="1" x14ac:dyDescent="0.25">
      <c r="B393" s="81" t="s">
        <v>15</v>
      </c>
      <c r="C393" s="9"/>
      <c r="D393" s="115"/>
      <c r="E393" s="167"/>
    </row>
    <row r="394" spans="2:5" ht="16.5" hidden="1" thickBot="1" x14ac:dyDescent="0.25">
      <c r="B394" s="144" t="s">
        <v>3</v>
      </c>
      <c r="C394" s="53"/>
      <c r="D394" s="115"/>
      <c r="E394" s="167"/>
    </row>
    <row r="395" spans="2:5" ht="15.75" x14ac:dyDescent="0.2">
      <c r="B395" s="15" t="s">
        <v>81</v>
      </c>
      <c r="C395" s="24">
        <f>SUM(C396:C397)</f>
        <v>67934</v>
      </c>
      <c r="D395" s="115"/>
      <c r="E395" s="167"/>
    </row>
    <row r="396" spans="2:5" ht="15.75" x14ac:dyDescent="0.2">
      <c r="B396" s="81" t="s">
        <v>15</v>
      </c>
      <c r="C396" s="7">
        <v>7368</v>
      </c>
      <c r="D396" s="115"/>
      <c r="E396" s="167"/>
    </row>
    <row r="397" spans="2:5" ht="16.5" thickBot="1" x14ac:dyDescent="0.25">
      <c r="B397" s="148" t="s">
        <v>3</v>
      </c>
      <c r="C397" s="18">
        <v>60566</v>
      </c>
      <c r="D397" s="115"/>
      <c r="E397" s="167"/>
    </row>
    <row r="398" spans="2:5" ht="16.5" thickBot="1" x14ac:dyDescent="0.25">
      <c r="B398" s="51" t="s">
        <v>71</v>
      </c>
      <c r="C398" s="2">
        <f>C399+C405+C408</f>
        <v>922813</v>
      </c>
      <c r="D398" s="115"/>
      <c r="E398" s="167"/>
    </row>
    <row r="399" spans="2:5" ht="15.75" x14ac:dyDescent="0.2">
      <c r="B399" s="33" t="s">
        <v>35</v>
      </c>
      <c r="C399" s="10">
        <f>SUM(C400:C404)</f>
        <v>920413</v>
      </c>
      <c r="D399" s="115"/>
      <c r="E399" s="167"/>
    </row>
    <row r="400" spans="2:5" ht="15.75" hidden="1" x14ac:dyDescent="0.2">
      <c r="B400" s="50" t="s">
        <v>2</v>
      </c>
      <c r="C400" s="7"/>
      <c r="D400" s="115"/>
      <c r="E400" s="167"/>
    </row>
    <row r="401" spans="2:5" ht="15.75" hidden="1" x14ac:dyDescent="0.2">
      <c r="B401" s="50" t="s">
        <v>23</v>
      </c>
      <c r="C401" s="7"/>
      <c r="D401" s="115"/>
      <c r="E401" s="167"/>
    </row>
    <row r="402" spans="2:5" ht="15.75" x14ac:dyDescent="0.2">
      <c r="B402" s="50" t="s">
        <v>15</v>
      </c>
      <c r="C402" s="7">
        <v>778672</v>
      </c>
      <c r="D402" s="115"/>
      <c r="E402" s="167"/>
    </row>
    <row r="403" spans="2:5" ht="15.75" x14ac:dyDescent="0.2">
      <c r="B403" s="50" t="s">
        <v>63</v>
      </c>
      <c r="C403" s="7">
        <v>1192</v>
      </c>
      <c r="D403" s="115"/>
      <c r="E403" s="167"/>
    </row>
    <row r="404" spans="2:5" ht="15.75" x14ac:dyDescent="0.2">
      <c r="B404" s="50" t="s">
        <v>8</v>
      </c>
      <c r="C404" s="7">
        <v>140549</v>
      </c>
      <c r="D404" s="115"/>
      <c r="E404" s="167"/>
    </row>
    <row r="405" spans="2:5" ht="15.75" hidden="1" x14ac:dyDescent="0.2">
      <c r="B405" s="15" t="s">
        <v>80</v>
      </c>
      <c r="C405" s="24">
        <f>C406+C407</f>
        <v>0</v>
      </c>
      <c r="D405" s="115"/>
      <c r="E405" s="167"/>
    </row>
    <row r="406" spans="2:5" ht="15.75" hidden="1" x14ac:dyDescent="0.2">
      <c r="B406" s="100" t="s">
        <v>15</v>
      </c>
      <c r="C406" s="7"/>
      <c r="D406" s="115"/>
      <c r="E406" s="167"/>
    </row>
    <row r="407" spans="2:5" ht="15.75" hidden="1" x14ac:dyDescent="0.2">
      <c r="B407" s="136" t="s">
        <v>3</v>
      </c>
      <c r="C407" s="7"/>
      <c r="D407" s="115"/>
      <c r="E407" s="167"/>
    </row>
    <row r="408" spans="2:5" ht="15.75" x14ac:dyDescent="0.2">
      <c r="B408" s="158" t="s">
        <v>81</v>
      </c>
      <c r="C408" s="24">
        <f>C409+C410</f>
        <v>2400</v>
      </c>
      <c r="D408" s="115"/>
      <c r="E408" s="167"/>
    </row>
    <row r="409" spans="2:5" ht="16.5" thickBot="1" x14ac:dyDescent="0.25">
      <c r="B409" s="81" t="s">
        <v>15</v>
      </c>
      <c r="C409" s="7">
        <v>2400</v>
      </c>
      <c r="D409" s="115"/>
      <c r="E409" s="167"/>
    </row>
    <row r="410" spans="2:5" ht="16.5" hidden="1" thickBot="1" x14ac:dyDescent="0.25">
      <c r="B410" s="144" t="s">
        <v>3</v>
      </c>
      <c r="C410" s="18"/>
      <c r="D410" s="115"/>
      <c r="E410" s="167"/>
    </row>
    <row r="411" spans="2:5" ht="16.5" thickBot="1" x14ac:dyDescent="0.25">
      <c r="B411" s="56" t="s">
        <v>57</v>
      </c>
      <c r="C411" s="2">
        <f>C412+C418+C416</f>
        <v>5449731</v>
      </c>
      <c r="D411" s="115"/>
      <c r="E411" s="167"/>
    </row>
    <row r="412" spans="2:5" ht="15.75" x14ac:dyDescent="0.2">
      <c r="B412" s="33" t="s">
        <v>35</v>
      </c>
      <c r="C412" s="10">
        <f>SUM(C413:C415)</f>
        <v>5156186</v>
      </c>
      <c r="D412" s="115"/>
      <c r="E412" s="167"/>
    </row>
    <row r="413" spans="2:5" ht="15.75" x14ac:dyDescent="0.2">
      <c r="B413" s="50" t="s">
        <v>2</v>
      </c>
      <c r="C413" s="7">
        <v>4560142</v>
      </c>
      <c r="D413" s="115"/>
      <c r="E413" s="167"/>
    </row>
    <row r="414" spans="2:5" ht="16.5" thickBot="1" x14ac:dyDescent="0.25">
      <c r="B414" s="50" t="s">
        <v>15</v>
      </c>
      <c r="C414" s="7">
        <v>594300</v>
      </c>
      <c r="D414" s="115"/>
      <c r="E414" s="167"/>
    </row>
    <row r="415" spans="2:5" ht="15.75" x14ac:dyDescent="0.2">
      <c r="B415" s="50" t="s">
        <v>8</v>
      </c>
      <c r="C415" s="7">
        <v>1744</v>
      </c>
      <c r="D415" s="115"/>
      <c r="E415" s="167"/>
    </row>
    <row r="416" spans="2:5" ht="16.5" hidden="1" thickBot="1" x14ac:dyDescent="0.25">
      <c r="B416" s="15" t="s">
        <v>92</v>
      </c>
      <c r="C416" s="24">
        <f>C417</f>
        <v>0</v>
      </c>
      <c r="D416" s="115"/>
      <c r="E416" s="167"/>
    </row>
    <row r="417" spans="2:5" ht="16.5" hidden="1" thickBot="1" x14ac:dyDescent="0.25">
      <c r="B417" s="50" t="s">
        <v>15</v>
      </c>
      <c r="C417" s="7"/>
      <c r="D417" s="115"/>
      <c r="E417" s="167"/>
    </row>
    <row r="418" spans="2:5" ht="15.75" x14ac:dyDescent="0.2">
      <c r="B418" s="15" t="s">
        <v>81</v>
      </c>
      <c r="C418" s="24">
        <f>C419+C420</f>
        <v>293545</v>
      </c>
      <c r="D418" s="115"/>
      <c r="E418" s="167"/>
    </row>
    <row r="419" spans="2:5" ht="16.5" thickBot="1" x14ac:dyDescent="0.25">
      <c r="B419" s="50" t="s">
        <v>15</v>
      </c>
      <c r="C419" s="7">
        <v>293545</v>
      </c>
      <c r="D419" s="115"/>
      <c r="E419" s="167"/>
    </row>
    <row r="420" spans="2:5" ht="16.5" hidden="1" thickBot="1" x14ac:dyDescent="0.25">
      <c r="B420" s="71" t="s">
        <v>3</v>
      </c>
      <c r="C420" s="18"/>
      <c r="D420" s="115"/>
      <c r="E420" s="167"/>
    </row>
    <row r="421" spans="2:5" ht="16.5" hidden="1" thickBot="1" x14ac:dyDescent="0.25">
      <c r="B421" s="56" t="s">
        <v>49</v>
      </c>
      <c r="C421" s="2">
        <f>C422+C427</f>
        <v>0</v>
      </c>
      <c r="D421" s="115"/>
      <c r="E421" s="167"/>
    </row>
    <row r="422" spans="2:5" ht="15.75" hidden="1" x14ac:dyDescent="0.2">
      <c r="B422" s="57" t="s">
        <v>35</v>
      </c>
      <c r="C422" s="63">
        <f>SUM(C423:C426)</f>
        <v>0</v>
      </c>
      <c r="D422" s="115"/>
      <c r="E422" s="167"/>
    </row>
    <row r="423" spans="2:5" ht="15.75" hidden="1" x14ac:dyDescent="0.2">
      <c r="B423" s="77" t="s">
        <v>2</v>
      </c>
      <c r="C423" s="9"/>
      <c r="D423" s="115"/>
      <c r="E423" s="167"/>
    </row>
    <row r="424" spans="2:5" ht="15.75" hidden="1" x14ac:dyDescent="0.2">
      <c r="B424" s="50" t="s">
        <v>3</v>
      </c>
      <c r="C424" s="7"/>
      <c r="D424" s="115"/>
      <c r="E424" s="167"/>
    </row>
    <row r="425" spans="2:5" ht="15.75" hidden="1" x14ac:dyDescent="0.2">
      <c r="B425" s="50" t="s">
        <v>23</v>
      </c>
      <c r="C425" s="7"/>
      <c r="D425" s="115"/>
      <c r="E425" s="167"/>
    </row>
    <row r="426" spans="2:5" ht="15.75" hidden="1" x14ac:dyDescent="0.2">
      <c r="B426" s="50" t="s">
        <v>15</v>
      </c>
      <c r="C426" s="7"/>
      <c r="D426" s="115"/>
      <c r="E426" s="167"/>
    </row>
    <row r="427" spans="2:5" ht="15.75" hidden="1" x14ac:dyDescent="0.2">
      <c r="B427" s="15" t="s">
        <v>81</v>
      </c>
      <c r="C427" s="24">
        <f>SUM(C428:C430)</f>
        <v>0</v>
      </c>
      <c r="D427" s="115"/>
      <c r="E427" s="167"/>
    </row>
    <row r="428" spans="2:5" ht="16.5" hidden="1" thickBot="1" x14ac:dyDescent="0.25">
      <c r="B428" s="50" t="s">
        <v>23</v>
      </c>
      <c r="C428" s="7"/>
      <c r="D428" s="115"/>
      <c r="E428" s="167"/>
    </row>
    <row r="429" spans="2:5" ht="15.75" hidden="1" x14ac:dyDescent="0.2">
      <c r="B429" s="50" t="s">
        <v>15</v>
      </c>
      <c r="C429" s="7"/>
      <c r="D429" s="115"/>
      <c r="E429" s="167"/>
    </row>
    <row r="430" spans="2:5" ht="16.5" hidden="1" thickBot="1" x14ac:dyDescent="0.25">
      <c r="B430" s="70" t="s">
        <v>3</v>
      </c>
      <c r="C430" s="9"/>
      <c r="D430" s="115"/>
      <c r="E430" s="167"/>
    </row>
    <row r="431" spans="2:5" ht="16.5" thickBot="1" x14ac:dyDescent="0.25">
      <c r="B431" s="51" t="s">
        <v>108</v>
      </c>
      <c r="C431" s="2">
        <f>C432+C437</f>
        <v>491082</v>
      </c>
      <c r="D431" s="115"/>
      <c r="E431" s="167"/>
    </row>
    <row r="432" spans="2:5" ht="15.75" x14ac:dyDescent="0.2">
      <c r="B432" s="33" t="s">
        <v>35</v>
      </c>
      <c r="C432" s="10">
        <f>SUM(C433:C436)</f>
        <v>477461</v>
      </c>
      <c r="D432" s="115"/>
      <c r="E432" s="167"/>
    </row>
    <row r="433" spans="2:5" ht="15.75" x14ac:dyDescent="0.2">
      <c r="B433" s="69" t="s">
        <v>2</v>
      </c>
      <c r="C433" s="9">
        <v>331548</v>
      </c>
      <c r="D433" s="115"/>
      <c r="E433" s="167"/>
    </row>
    <row r="434" spans="2:5" ht="15.75" x14ac:dyDescent="0.2">
      <c r="B434" s="69" t="s">
        <v>5</v>
      </c>
      <c r="C434" s="9">
        <v>137341</v>
      </c>
      <c r="D434" s="115"/>
      <c r="E434" s="167"/>
    </row>
    <row r="435" spans="2:5" ht="15.75" x14ac:dyDescent="0.2">
      <c r="B435" s="50" t="s">
        <v>3</v>
      </c>
      <c r="C435" s="7">
        <v>6875</v>
      </c>
      <c r="D435" s="115"/>
      <c r="E435" s="167"/>
    </row>
    <row r="436" spans="2:5" ht="15.75" x14ac:dyDescent="0.2">
      <c r="B436" s="50" t="s">
        <v>87</v>
      </c>
      <c r="C436" s="9">
        <v>1697</v>
      </c>
      <c r="D436" s="115"/>
      <c r="E436" s="167"/>
    </row>
    <row r="437" spans="2:5" ht="15.75" x14ac:dyDescent="0.2">
      <c r="B437" s="15" t="s">
        <v>80</v>
      </c>
      <c r="C437" s="25">
        <f>C438+C439</f>
        <v>13621</v>
      </c>
      <c r="D437" s="115"/>
      <c r="E437" s="167"/>
    </row>
    <row r="438" spans="2:5" ht="15.75" x14ac:dyDescent="0.2">
      <c r="B438" s="69" t="s">
        <v>5</v>
      </c>
      <c r="C438" s="7">
        <v>13114</v>
      </c>
      <c r="D438" s="115"/>
      <c r="E438" s="167"/>
    </row>
    <row r="439" spans="2:5" ht="16.5" thickBot="1" x14ac:dyDescent="0.25">
      <c r="B439" s="69" t="s">
        <v>3</v>
      </c>
      <c r="C439" s="18">
        <v>507</v>
      </c>
      <c r="D439" s="115"/>
      <c r="E439" s="167"/>
    </row>
    <row r="440" spans="2:5" ht="16.5" thickBot="1" x14ac:dyDescent="0.25">
      <c r="B440" s="51" t="s">
        <v>24</v>
      </c>
      <c r="C440" s="2">
        <f>C441+C444</f>
        <v>174229</v>
      </c>
      <c r="D440" s="115"/>
      <c r="E440" s="167"/>
    </row>
    <row r="441" spans="2:5" ht="15.75" x14ac:dyDescent="0.2">
      <c r="B441" s="57" t="s">
        <v>35</v>
      </c>
      <c r="C441" s="10">
        <f>SUM(C442:C443)</f>
        <v>160549</v>
      </c>
      <c r="D441" s="115"/>
      <c r="E441" s="167"/>
    </row>
    <row r="442" spans="2:5" ht="15.75" x14ac:dyDescent="0.2">
      <c r="B442" s="69" t="s">
        <v>5</v>
      </c>
      <c r="C442" s="9">
        <v>157266</v>
      </c>
      <c r="D442" s="115"/>
      <c r="E442" s="167"/>
    </row>
    <row r="443" spans="2:5" ht="15.75" x14ac:dyDescent="0.2">
      <c r="B443" s="50" t="s">
        <v>3</v>
      </c>
      <c r="C443" s="7">
        <v>3283</v>
      </c>
      <c r="D443" s="115"/>
      <c r="E443" s="167"/>
    </row>
    <row r="444" spans="2:5" ht="15.75" x14ac:dyDescent="0.2">
      <c r="B444" s="15" t="s">
        <v>80</v>
      </c>
      <c r="C444" s="95">
        <f>C445+C446</f>
        <v>13680</v>
      </c>
      <c r="D444" s="115"/>
      <c r="E444" s="167"/>
    </row>
    <row r="445" spans="2:5" ht="16.5" thickBot="1" x14ac:dyDescent="0.25">
      <c r="B445" s="69" t="s">
        <v>5</v>
      </c>
      <c r="C445" s="7">
        <v>13680</v>
      </c>
      <c r="D445" s="115"/>
      <c r="E445" s="167"/>
    </row>
    <row r="446" spans="2:5" ht="16.5" hidden="1" thickBot="1" x14ac:dyDescent="0.25">
      <c r="B446" s="69" t="s">
        <v>3</v>
      </c>
      <c r="C446" s="18"/>
      <c r="D446" s="115"/>
      <c r="E446" s="167"/>
    </row>
    <row r="447" spans="2:5" ht="16.5" hidden="1" thickBot="1" x14ac:dyDescent="0.25">
      <c r="B447" s="51" t="s">
        <v>25</v>
      </c>
      <c r="C447" s="2">
        <f>C448</f>
        <v>0</v>
      </c>
      <c r="D447" s="115"/>
      <c r="E447" s="167"/>
    </row>
    <row r="448" spans="2:5" ht="16.5" hidden="1" thickBot="1" x14ac:dyDescent="0.25">
      <c r="B448" s="101" t="s">
        <v>42</v>
      </c>
      <c r="C448" s="3"/>
      <c r="D448" s="115"/>
      <c r="E448" s="167"/>
    </row>
    <row r="449" spans="2:5" ht="16.5" hidden="1" thickBot="1" x14ac:dyDescent="0.25">
      <c r="B449" s="51" t="s">
        <v>26</v>
      </c>
      <c r="C449" s="2">
        <f>C450+C454+C457</f>
        <v>0</v>
      </c>
      <c r="D449" s="115"/>
      <c r="E449" s="167"/>
    </row>
    <row r="450" spans="2:5" ht="15.75" hidden="1" x14ac:dyDescent="0.2">
      <c r="B450" s="57" t="s">
        <v>35</v>
      </c>
      <c r="C450" s="63">
        <f>SUM(C451:C453)</f>
        <v>0</v>
      </c>
      <c r="D450" s="115"/>
      <c r="E450" s="167"/>
    </row>
    <row r="451" spans="2:5" ht="15.75" hidden="1" x14ac:dyDescent="0.2">
      <c r="B451" s="50" t="s">
        <v>2</v>
      </c>
      <c r="C451" s="7"/>
      <c r="D451" s="115"/>
      <c r="E451" s="167"/>
    </row>
    <row r="452" spans="2:5" ht="15.75" hidden="1" x14ac:dyDescent="0.2">
      <c r="B452" s="50" t="s">
        <v>15</v>
      </c>
      <c r="C452" s="7"/>
      <c r="D452" s="115"/>
      <c r="E452" s="167"/>
    </row>
    <row r="453" spans="2:5" ht="16.5" hidden="1" thickBot="1" x14ac:dyDescent="0.25">
      <c r="B453" s="50" t="s">
        <v>3</v>
      </c>
      <c r="C453" s="7"/>
      <c r="D453" s="115"/>
      <c r="E453" s="167"/>
    </row>
    <row r="454" spans="2:5" ht="15.75" hidden="1" x14ac:dyDescent="0.2">
      <c r="B454" s="15" t="s">
        <v>80</v>
      </c>
      <c r="C454" s="145">
        <f>SUM(C455:C456)</f>
        <v>0</v>
      </c>
      <c r="D454" s="115"/>
      <c r="E454" s="167"/>
    </row>
    <row r="455" spans="2:5" ht="15.75" hidden="1" x14ac:dyDescent="0.2">
      <c r="B455" s="50" t="s">
        <v>15</v>
      </c>
      <c r="C455" s="7"/>
      <c r="D455" s="115"/>
      <c r="E455" s="167"/>
    </row>
    <row r="456" spans="2:5" ht="16.5" hidden="1" thickBot="1" x14ac:dyDescent="0.25">
      <c r="B456" s="73" t="s">
        <v>3</v>
      </c>
      <c r="C456" s="17"/>
      <c r="D456" s="115"/>
      <c r="E456" s="167"/>
    </row>
    <row r="457" spans="2:5" ht="15.75" hidden="1" x14ac:dyDescent="0.2">
      <c r="B457" s="15" t="s">
        <v>81</v>
      </c>
      <c r="C457" s="24">
        <f>C459+C458</f>
        <v>0</v>
      </c>
      <c r="D457" s="115"/>
      <c r="E457" s="167"/>
    </row>
    <row r="458" spans="2:5" ht="15.75" hidden="1" x14ac:dyDescent="0.2">
      <c r="B458" s="50" t="s">
        <v>15</v>
      </c>
      <c r="C458" s="95"/>
      <c r="D458" s="115"/>
      <c r="E458" s="167"/>
    </row>
    <row r="459" spans="2:5" ht="16.5" hidden="1" thickBot="1" x14ac:dyDescent="0.25">
      <c r="B459" s="71" t="s">
        <v>3</v>
      </c>
      <c r="C459" s="18"/>
      <c r="D459" s="115"/>
      <c r="E459" s="167"/>
    </row>
    <row r="460" spans="2:5" ht="16.5" thickBot="1" x14ac:dyDescent="0.25">
      <c r="B460" s="51" t="s">
        <v>27</v>
      </c>
      <c r="C460" s="82">
        <f>SUM(C462:C463)</f>
        <v>37491</v>
      </c>
      <c r="D460" s="115"/>
      <c r="E460" s="167"/>
    </row>
    <row r="461" spans="2:5" ht="15.75" x14ac:dyDescent="0.2">
      <c r="B461" s="57" t="s">
        <v>35</v>
      </c>
      <c r="C461" s="38"/>
      <c r="D461" s="115"/>
      <c r="E461" s="167"/>
    </row>
    <row r="462" spans="2:5" ht="15.75" hidden="1" x14ac:dyDescent="0.2">
      <c r="B462" s="58" t="s">
        <v>23</v>
      </c>
      <c r="C462" s="20"/>
      <c r="D462" s="115"/>
      <c r="E462" s="167"/>
    </row>
    <row r="463" spans="2:5" ht="16.5" thickBot="1" x14ac:dyDescent="0.25">
      <c r="B463" s="66" t="s">
        <v>15</v>
      </c>
      <c r="C463" s="47">
        <v>37491</v>
      </c>
      <c r="D463" s="115"/>
      <c r="E463" s="167"/>
    </row>
    <row r="464" spans="2:5" ht="32.25" thickBot="1" x14ac:dyDescent="0.25">
      <c r="B464" s="51" t="s">
        <v>39</v>
      </c>
      <c r="C464" s="82">
        <f>SUM(C466:C468)</f>
        <v>16552</v>
      </c>
      <c r="D464" s="115"/>
      <c r="E464" s="167"/>
    </row>
    <row r="465" spans="2:5" ht="15.75" x14ac:dyDescent="0.2">
      <c r="B465" s="57" t="s">
        <v>35</v>
      </c>
      <c r="C465" s="38"/>
      <c r="D465" s="115"/>
      <c r="E465" s="167"/>
    </row>
    <row r="466" spans="2:5" ht="15.75" hidden="1" x14ac:dyDescent="0.2">
      <c r="B466" s="58" t="s">
        <v>23</v>
      </c>
      <c r="C466" s="20"/>
      <c r="D466" s="115"/>
      <c r="E466" s="167"/>
    </row>
    <row r="467" spans="2:5" ht="16.5" thickBot="1" x14ac:dyDescent="0.25">
      <c r="B467" s="65" t="s">
        <v>15</v>
      </c>
      <c r="C467" s="11">
        <v>16552</v>
      </c>
      <c r="D467" s="115"/>
      <c r="E467" s="167"/>
    </row>
    <row r="468" spans="2:5" ht="16.5" hidden="1" thickBot="1" x14ac:dyDescent="0.25">
      <c r="B468" s="66" t="s">
        <v>3</v>
      </c>
      <c r="C468" s="47"/>
      <c r="D468" s="115"/>
      <c r="E468" s="167"/>
    </row>
    <row r="469" spans="2:5" ht="16.5" hidden="1" thickBot="1" x14ac:dyDescent="0.25">
      <c r="B469" s="51" t="s">
        <v>28</v>
      </c>
      <c r="C469" s="2">
        <f>C470+C473</f>
        <v>0</v>
      </c>
      <c r="D469" s="115"/>
      <c r="E469" s="167"/>
    </row>
    <row r="470" spans="2:5" ht="15.75" hidden="1" x14ac:dyDescent="0.2">
      <c r="B470" s="57" t="s">
        <v>35</v>
      </c>
      <c r="C470" s="10">
        <f>SUM(C471:C472)</f>
        <v>0</v>
      </c>
      <c r="D470" s="115"/>
      <c r="E470" s="167"/>
    </row>
    <row r="471" spans="2:5" ht="15.75" hidden="1" x14ac:dyDescent="0.2">
      <c r="B471" s="69" t="s">
        <v>5</v>
      </c>
      <c r="C471" s="9"/>
      <c r="D471" s="115"/>
      <c r="E471" s="167"/>
    </row>
    <row r="472" spans="2:5" ht="15.75" hidden="1" x14ac:dyDescent="0.2">
      <c r="B472" s="50" t="s">
        <v>3</v>
      </c>
      <c r="C472" s="7"/>
      <c r="D472" s="115"/>
      <c r="E472" s="167"/>
    </row>
    <row r="473" spans="2:5" ht="16.5" hidden="1" thickBot="1" x14ac:dyDescent="0.25">
      <c r="B473" s="15" t="s">
        <v>82</v>
      </c>
      <c r="C473" s="103"/>
      <c r="D473" s="115"/>
      <c r="E473" s="167"/>
    </row>
    <row r="474" spans="2:5" ht="16.5" thickBot="1" x14ac:dyDescent="0.25">
      <c r="B474" s="51" t="s">
        <v>29</v>
      </c>
      <c r="C474" s="2">
        <f>C475+C478</f>
        <v>740080</v>
      </c>
      <c r="D474" s="115"/>
      <c r="E474" s="167"/>
    </row>
    <row r="475" spans="2:5" ht="15.75" x14ac:dyDescent="0.2">
      <c r="B475" s="57" t="s">
        <v>35</v>
      </c>
      <c r="C475" s="10">
        <f>SUM(C476:C477)</f>
        <v>739570</v>
      </c>
      <c r="D475" s="115"/>
      <c r="E475" s="167"/>
    </row>
    <row r="476" spans="2:5" ht="15.75" x14ac:dyDescent="0.2">
      <c r="B476" s="58" t="s">
        <v>15</v>
      </c>
      <c r="C476" s="20">
        <v>725443</v>
      </c>
      <c r="D476" s="115"/>
      <c r="E476" s="167"/>
    </row>
    <row r="477" spans="2:5" ht="15.75" x14ac:dyDescent="0.2">
      <c r="B477" s="68" t="s">
        <v>3</v>
      </c>
      <c r="C477" s="112">
        <v>14127</v>
      </c>
      <c r="D477" s="115"/>
      <c r="E477" s="167"/>
    </row>
    <row r="478" spans="2:5" ht="16.5" thickBot="1" x14ac:dyDescent="0.25">
      <c r="B478" s="15" t="s">
        <v>83</v>
      </c>
      <c r="C478" s="104">
        <v>510</v>
      </c>
      <c r="D478" s="115"/>
      <c r="E478" s="167"/>
    </row>
    <row r="479" spans="2:5" ht="16.5" thickBot="1" x14ac:dyDescent="0.25">
      <c r="B479" s="51" t="s">
        <v>30</v>
      </c>
      <c r="C479" s="2">
        <f>SUM(C481:C483)</f>
        <v>6721219</v>
      </c>
      <c r="D479" s="115"/>
      <c r="E479" s="167"/>
    </row>
    <row r="480" spans="2:5" ht="15.75" x14ac:dyDescent="0.2">
      <c r="B480" s="57" t="s">
        <v>35</v>
      </c>
      <c r="C480" s="10"/>
      <c r="D480" s="115"/>
      <c r="E480" s="167"/>
    </row>
    <row r="481" spans="2:5" ht="15.75" x14ac:dyDescent="0.2">
      <c r="B481" s="65" t="s">
        <v>2</v>
      </c>
      <c r="C481" s="11">
        <v>6358012</v>
      </c>
      <c r="D481" s="115"/>
      <c r="E481" s="167"/>
    </row>
    <row r="482" spans="2:5" ht="15.75" x14ac:dyDescent="0.2">
      <c r="B482" s="65" t="s">
        <v>15</v>
      </c>
      <c r="C482" s="11">
        <v>355421</v>
      </c>
      <c r="D482" s="115"/>
      <c r="E482" s="167"/>
    </row>
    <row r="483" spans="2:5" ht="16.5" thickBot="1" x14ac:dyDescent="0.25">
      <c r="B483" s="66" t="s">
        <v>3</v>
      </c>
      <c r="C483" s="47">
        <v>7786</v>
      </c>
      <c r="D483" s="115"/>
      <c r="E483" s="167"/>
    </row>
    <row r="484" spans="2:5" ht="16.5" thickBot="1" x14ac:dyDescent="0.25">
      <c r="B484" s="51" t="s">
        <v>31</v>
      </c>
      <c r="C484" s="2">
        <f>C485+C489+C492</f>
        <v>3989858</v>
      </c>
      <c r="D484" s="115"/>
      <c r="E484" s="167"/>
    </row>
    <row r="485" spans="2:5" ht="15.75" x14ac:dyDescent="0.2">
      <c r="B485" s="57" t="s">
        <v>35</v>
      </c>
      <c r="C485" s="63">
        <f>SUM(C486:C488)</f>
        <v>1091372</v>
      </c>
      <c r="D485" s="115"/>
      <c r="E485" s="167"/>
    </row>
    <row r="486" spans="2:5" ht="15.75" x14ac:dyDescent="0.2">
      <c r="B486" s="65" t="s">
        <v>15</v>
      </c>
      <c r="C486" s="127">
        <v>546980</v>
      </c>
      <c r="D486" s="115"/>
      <c r="E486" s="167"/>
    </row>
    <row r="487" spans="2:5" ht="15.75" x14ac:dyDescent="0.2">
      <c r="B487" s="65" t="s">
        <v>3</v>
      </c>
      <c r="C487" s="127">
        <v>542440</v>
      </c>
      <c r="D487" s="115"/>
      <c r="E487" s="167"/>
    </row>
    <row r="488" spans="2:5" ht="15.75" x14ac:dyDescent="0.2">
      <c r="B488" s="55" t="s">
        <v>90</v>
      </c>
      <c r="C488" s="127">
        <v>1952</v>
      </c>
      <c r="D488" s="115"/>
      <c r="E488" s="167"/>
    </row>
    <row r="489" spans="2:5" ht="15.75" x14ac:dyDescent="0.2">
      <c r="B489" s="15" t="s">
        <v>80</v>
      </c>
      <c r="C489" s="92">
        <f>SUM(C490:C491)</f>
        <v>157772</v>
      </c>
      <c r="D489" s="115"/>
      <c r="E489" s="167"/>
    </row>
    <row r="490" spans="2:5" ht="15.75" x14ac:dyDescent="0.2">
      <c r="B490" s="65" t="s">
        <v>15</v>
      </c>
      <c r="C490" s="11">
        <v>11279</v>
      </c>
      <c r="D490" s="115"/>
      <c r="E490" s="167"/>
    </row>
    <row r="491" spans="2:5" ht="15.75" x14ac:dyDescent="0.2">
      <c r="B491" s="67" t="s">
        <v>3</v>
      </c>
      <c r="C491" s="112">
        <v>146493</v>
      </c>
      <c r="D491" s="115"/>
      <c r="E491" s="167"/>
    </row>
    <row r="492" spans="2:5" ht="15.75" x14ac:dyDescent="0.2">
      <c r="B492" s="15" t="s">
        <v>81</v>
      </c>
      <c r="C492" s="92">
        <f>SUM(C493:C494)</f>
        <v>2740714</v>
      </c>
      <c r="D492" s="115"/>
      <c r="E492" s="167"/>
    </row>
    <row r="493" spans="2:5" ht="15.75" x14ac:dyDescent="0.2">
      <c r="B493" s="65" t="s">
        <v>15</v>
      </c>
      <c r="C493" s="11">
        <v>1188836</v>
      </c>
      <c r="D493" s="115"/>
      <c r="E493" s="167"/>
    </row>
    <row r="494" spans="2:5" ht="16.5" thickBot="1" x14ac:dyDescent="0.25">
      <c r="B494" s="67" t="s">
        <v>3</v>
      </c>
      <c r="C494" s="47">
        <v>1551878</v>
      </c>
      <c r="D494" s="115"/>
      <c r="E494" s="167"/>
    </row>
    <row r="495" spans="2:5" ht="32.25" thickBot="1" x14ac:dyDescent="0.25">
      <c r="B495" s="51" t="s">
        <v>32</v>
      </c>
      <c r="C495" s="2">
        <f>C496+C499</f>
        <v>473142</v>
      </c>
      <c r="D495" s="115"/>
      <c r="E495" s="167"/>
    </row>
    <row r="496" spans="2:5" ht="15.75" x14ac:dyDescent="0.2">
      <c r="B496" s="57" t="s">
        <v>35</v>
      </c>
      <c r="C496" s="10">
        <f>SUM(C497:C498)</f>
        <v>472419</v>
      </c>
      <c r="D496" s="115"/>
      <c r="E496" s="167"/>
    </row>
    <row r="497" spans="2:5" ht="15.75" x14ac:dyDescent="0.2">
      <c r="B497" s="65" t="s">
        <v>15</v>
      </c>
      <c r="C497" s="11">
        <v>399349</v>
      </c>
      <c r="D497" s="115"/>
      <c r="E497" s="167"/>
    </row>
    <row r="498" spans="2:5" ht="15.75" x14ac:dyDescent="0.2">
      <c r="B498" s="65" t="s">
        <v>3</v>
      </c>
      <c r="C498" s="11">
        <v>73070</v>
      </c>
      <c r="D498" s="115"/>
      <c r="E498" s="167"/>
    </row>
    <row r="499" spans="2:5" ht="16.5" thickBot="1" x14ac:dyDescent="0.25">
      <c r="B499" s="135" t="s">
        <v>103</v>
      </c>
      <c r="C499" s="116">
        <v>723</v>
      </c>
      <c r="D499" s="115"/>
      <c r="E499" s="167"/>
    </row>
    <row r="500" spans="2:5" ht="16.5" thickBot="1" x14ac:dyDescent="0.25">
      <c r="B500" s="59" t="s">
        <v>33</v>
      </c>
      <c r="C500" s="2">
        <f>C501+C504+C506</f>
        <v>518231</v>
      </c>
      <c r="D500" s="115"/>
      <c r="E500" s="167"/>
    </row>
    <row r="501" spans="2:5" ht="15.75" x14ac:dyDescent="0.2">
      <c r="B501" s="57" t="s">
        <v>35</v>
      </c>
      <c r="C501" s="63">
        <f>C502+C503</f>
        <v>255290</v>
      </c>
      <c r="D501" s="115"/>
      <c r="E501" s="167"/>
    </row>
    <row r="502" spans="2:5" ht="15.75" x14ac:dyDescent="0.2">
      <c r="B502" s="65" t="s">
        <v>3</v>
      </c>
      <c r="C502" s="11">
        <v>255290</v>
      </c>
      <c r="D502" s="115"/>
      <c r="E502" s="167"/>
    </row>
    <row r="503" spans="2:5" ht="15.75" hidden="1" x14ac:dyDescent="0.2">
      <c r="B503" s="65" t="s">
        <v>91</v>
      </c>
      <c r="C503" s="11"/>
      <c r="D503" s="115"/>
      <c r="E503" s="167"/>
    </row>
    <row r="504" spans="2:5" ht="15.75" x14ac:dyDescent="0.2">
      <c r="B504" s="15" t="s">
        <v>80</v>
      </c>
      <c r="C504" s="92">
        <f>C505</f>
        <v>106405</v>
      </c>
      <c r="D504" s="115"/>
      <c r="E504" s="167"/>
    </row>
    <row r="505" spans="2:5" ht="15.75" x14ac:dyDescent="0.2">
      <c r="B505" s="67" t="s">
        <v>3</v>
      </c>
      <c r="C505" s="112">
        <v>106405</v>
      </c>
      <c r="D505" s="115"/>
      <c r="E505" s="167"/>
    </row>
    <row r="506" spans="2:5" ht="15.75" x14ac:dyDescent="0.2">
      <c r="B506" s="15" t="s">
        <v>81</v>
      </c>
      <c r="C506" s="92">
        <f>C507</f>
        <v>156536</v>
      </c>
      <c r="D506" s="115"/>
      <c r="E506" s="167"/>
    </row>
    <row r="507" spans="2:5" ht="16.5" thickBot="1" x14ac:dyDescent="0.25">
      <c r="B507" s="66" t="s">
        <v>3</v>
      </c>
      <c r="C507" s="47">
        <v>156536</v>
      </c>
      <c r="D507" s="115"/>
      <c r="E507" s="167"/>
    </row>
    <row r="508" spans="2:5" ht="16.5" hidden="1" thickBot="1" x14ac:dyDescent="0.25">
      <c r="B508" s="51" t="s">
        <v>34</v>
      </c>
      <c r="C508" s="2">
        <f>C509+C512</f>
        <v>0</v>
      </c>
      <c r="D508" s="115"/>
      <c r="E508" s="167"/>
    </row>
    <row r="509" spans="2:5" ht="15.75" hidden="1" x14ac:dyDescent="0.2">
      <c r="B509" s="57" t="s">
        <v>35</v>
      </c>
      <c r="C509" s="10">
        <f>SUM(C510:C511)</f>
        <v>0</v>
      </c>
      <c r="D509" s="115"/>
      <c r="E509" s="167"/>
    </row>
    <row r="510" spans="2:5" ht="15.75" hidden="1" x14ac:dyDescent="0.2">
      <c r="B510" s="50" t="s">
        <v>2</v>
      </c>
      <c r="C510" s="9"/>
      <c r="D510" s="115"/>
      <c r="E510" s="167"/>
    </row>
    <row r="511" spans="2:5" ht="15.75" hidden="1" x14ac:dyDescent="0.2">
      <c r="B511" s="50" t="s">
        <v>3</v>
      </c>
      <c r="C511" s="7"/>
      <c r="D511" s="115"/>
      <c r="E511" s="167"/>
    </row>
    <row r="512" spans="2:5" ht="16.5" hidden="1" thickBot="1" x14ac:dyDescent="0.25">
      <c r="B512" s="15" t="s">
        <v>84</v>
      </c>
      <c r="C512" s="116"/>
      <c r="D512" s="115"/>
      <c r="E512" s="167"/>
    </row>
    <row r="513" spans="2:5" ht="16.5" hidden="1" thickBot="1" x14ac:dyDescent="0.25">
      <c r="B513" s="51" t="s">
        <v>36</v>
      </c>
      <c r="C513" s="2">
        <f>C514+C517</f>
        <v>0</v>
      </c>
      <c r="D513" s="115"/>
      <c r="E513" s="167"/>
    </row>
    <row r="514" spans="2:5" ht="15.75" hidden="1" x14ac:dyDescent="0.2">
      <c r="B514" s="33" t="s">
        <v>35</v>
      </c>
      <c r="C514" s="10">
        <f>SUM(C515:C516)</f>
        <v>0</v>
      </c>
      <c r="D514" s="115"/>
      <c r="E514" s="167"/>
    </row>
    <row r="515" spans="2:5" ht="15.75" hidden="1" x14ac:dyDescent="0.2">
      <c r="B515" s="69" t="s">
        <v>15</v>
      </c>
      <c r="C515" s="20"/>
      <c r="D515" s="115"/>
      <c r="E515" s="167"/>
    </row>
    <row r="516" spans="2:5" ht="15.75" hidden="1" x14ac:dyDescent="0.2">
      <c r="B516" s="50" t="s">
        <v>3</v>
      </c>
      <c r="C516" s="11"/>
      <c r="D516" s="115"/>
      <c r="E516" s="167"/>
    </row>
    <row r="517" spans="2:5" ht="15.75" hidden="1" x14ac:dyDescent="0.2">
      <c r="B517" s="15" t="s">
        <v>80</v>
      </c>
      <c r="C517" s="92">
        <f>C518</f>
        <v>0</v>
      </c>
      <c r="D517" s="115"/>
      <c r="E517" s="167"/>
    </row>
    <row r="518" spans="2:5" ht="16.5" hidden="1" thickBot="1" x14ac:dyDescent="0.25">
      <c r="B518" s="71" t="s">
        <v>3</v>
      </c>
      <c r="C518" s="47"/>
      <c r="D518" s="115"/>
      <c r="E518" s="167"/>
    </row>
    <row r="519" spans="2:5" ht="16.5" thickBot="1" x14ac:dyDescent="0.25">
      <c r="B519" s="51" t="s">
        <v>117</v>
      </c>
      <c r="C519" s="2">
        <f>C520+C523</f>
        <v>1538504</v>
      </c>
      <c r="D519" s="115"/>
      <c r="E519" s="167"/>
    </row>
    <row r="520" spans="2:5" ht="15.75" x14ac:dyDescent="0.2">
      <c r="B520" s="33" t="s">
        <v>35</v>
      </c>
      <c r="C520" s="10">
        <f>SUM(C521:C522)</f>
        <v>703212</v>
      </c>
      <c r="D520" s="115"/>
      <c r="E520" s="167"/>
    </row>
    <row r="521" spans="2:5" ht="15.75" x14ac:dyDescent="0.2">
      <c r="B521" s="69" t="s">
        <v>15</v>
      </c>
      <c r="C521" s="20">
        <v>404829</v>
      </c>
      <c r="D521" s="115"/>
      <c r="E521" s="167"/>
    </row>
    <row r="522" spans="2:5" ht="15.75" x14ac:dyDescent="0.2">
      <c r="B522" s="69" t="s">
        <v>3</v>
      </c>
      <c r="C522" s="11">
        <v>298383</v>
      </c>
      <c r="D522" s="115"/>
      <c r="E522" s="167"/>
    </row>
    <row r="523" spans="2:5" ht="15.75" x14ac:dyDescent="0.2">
      <c r="B523" s="15" t="s">
        <v>81</v>
      </c>
      <c r="C523" s="92">
        <f>SUM(C524:C525)</f>
        <v>835292</v>
      </c>
      <c r="D523" s="115"/>
      <c r="E523" s="167"/>
    </row>
    <row r="524" spans="2:5" ht="15.75" hidden="1" x14ac:dyDescent="0.2">
      <c r="B524" s="69" t="s">
        <v>15</v>
      </c>
      <c r="C524" s="11"/>
      <c r="D524" s="115"/>
      <c r="E524" s="167"/>
    </row>
    <row r="525" spans="2:5" ht="16.5" thickBot="1" x14ac:dyDescent="0.25">
      <c r="B525" s="69" t="s">
        <v>3</v>
      </c>
      <c r="C525" s="47">
        <v>835292</v>
      </c>
      <c r="D525" s="115"/>
      <c r="E525" s="167"/>
    </row>
    <row r="526" spans="2:5" ht="16.5" hidden="1" thickBot="1" x14ac:dyDescent="0.25">
      <c r="B526" s="51" t="s">
        <v>74</v>
      </c>
      <c r="C526" s="2">
        <f>SUM(C528:C529)</f>
        <v>0</v>
      </c>
      <c r="D526" s="115"/>
      <c r="E526" s="167"/>
    </row>
    <row r="527" spans="2:5" ht="15.75" hidden="1" x14ac:dyDescent="0.2">
      <c r="B527" s="33" t="s">
        <v>35</v>
      </c>
      <c r="C527" s="10"/>
      <c r="D527" s="115"/>
      <c r="E527" s="167"/>
    </row>
    <row r="528" spans="2:5" ht="15.75" hidden="1" x14ac:dyDescent="0.2">
      <c r="B528" s="69" t="s">
        <v>15</v>
      </c>
      <c r="C528" s="20"/>
      <c r="D528" s="115"/>
      <c r="E528" s="167"/>
    </row>
    <row r="529" spans="2:5" ht="16.5" hidden="1" thickBot="1" x14ac:dyDescent="0.25">
      <c r="B529" s="69" t="s">
        <v>3</v>
      </c>
      <c r="C529" s="12"/>
      <c r="D529" s="115"/>
      <c r="E529" s="167"/>
    </row>
    <row r="530" spans="2:5" ht="16.5" hidden="1" thickBot="1" x14ac:dyDescent="0.25">
      <c r="B530" s="51" t="s">
        <v>77</v>
      </c>
      <c r="C530" s="62">
        <f>C531+C534</f>
        <v>0</v>
      </c>
      <c r="D530" s="115"/>
      <c r="E530" s="167"/>
    </row>
    <row r="531" spans="2:5" ht="15.75" hidden="1" x14ac:dyDescent="0.25">
      <c r="B531" s="33" t="s">
        <v>35</v>
      </c>
      <c r="C531" s="113">
        <f>SUM(C532:C533)</f>
        <v>0</v>
      </c>
      <c r="D531" s="115"/>
      <c r="E531" s="167"/>
    </row>
    <row r="532" spans="2:5" ht="15.75" hidden="1" x14ac:dyDescent="0.2">
      <c r="B532" s="50" t="s">
        <v>2</v>
      </c>
      <c r="C532" s="21"/>
      <c r="D532" s="115"/>
      <c r="E532" s="167"/>
    </row>
    <row r="533" spans="2:5" ht="15.75" hidden="1" x14ac:dyDescent="0.2">
      <c r="B533" s="50" t="s">
        <v>15</v>
      </c>
      <c r="C533" s="21"/>
      <c r="D533" s="115"/>
      <c r="E533" s="167"/>
    </row>
    <row r="534" spans="2:5" ht="15.75" hidden="1" x14ac:dyDescent="0.25">
      <c r="B534" s="15" t="s">
        <v>81</v>
      </c>
      <c r="C534" s="114">
        <f>SUM(C535:C535)</f>
        <v>0</v>
      </c>
      <c r="D534" s="115"/>
      <c r="E534" s="167"/>
    </row>
    <row r="535" spans="2:5" ht="16.5" hidden="1" thickBot="1" x14ac:dyDescent="0.25">
      <c r="B535" s="50" t="s">
        <v>15</v>
      </c>
      <c r="C535" s="21"/>
      <c r="D535" s="115"/>
      <c r="E535" s="167"/>
    </row>
    <row r="536" spans="2:5" ht="16.5" thickBot="1" x14ac:dyDescent="0.3">
      <c r="B536" s="51" t="s">
        <v>40</v>
      </c>
      <c r="C536" s="23">
        <f>SUM(C538:C539)</f>
        <v>91493</v>
      </c>
      <c r="D536" s="115"/>
      <c r="E536" s="167"/>
    </row>
    <row r="537" spans="2:5" ht="15.75" x14ac:dyDescent="0.25">
      <c r="B537" s="33" t="s">
        <v>35</v>
      </c>
      <c r="C537" s="31"/>
      <c r="D537" s="115"/>
      <c r="E537" s="167"/>
    </row>
    <row r="538" spans="2:5" ht="15.75" x14ac:dyDescent="0.2">
      <c r="B538" s="50" t="s">
        <v>15</v>
      </c>
      <c r="C538" s="121">
        <v>53364</v>
      </c>
      <c r="D538" s="115"/>
      <c r="E538" s="167"/>
    </row>
    <row r="539" spans="2:5" ht="16.5" thickBot="1" x14ac:dyDescent="0.25">
      <c r="B539" s="71" t="s">
        <v>3</v>
      </c>
      <c r="C539" s="32">
        <v>38129</v>
      </c>
      <c r="D539" s="115"/>
      <c r="E539" s="167"/>
    </row>
    <row r="540" spans="2:5" ht="16.5" thickBot="1" x14ac:dyDescent="0.3">
      <c r="B540" s="51" t="s">
        <v>55</v>
      </c>
      <c r="C540" s="23">
        <f>C541+C548+C545</f>
        <v>1233163</v>
      </c>
      <c r="D540" s="115"/>
      <c r="E540" s="167"/>
    </row>
    <row r="541" spans="2:5" ht="15.75" x14ac:dyDescent="0.25">
      <c r="B541" s="33" t="s">
        <v>35</v>
      </c>
      <c r="C541" s="130">
        <f>SUM(C542:C544)</f>
        <v>1226920</v>
      </c>
      <c r="D541" s="115"/>
      <c r="E541" s="167"/>
    </row>
    <row r="542" spans="2:5" ht="15.75" x14ac:dyDescent="0.2">
      <c r="B542" s="69" t="s">
        <v>15</v>
      </c>
      <c r="C542" s="121">
        <v>1221373</v>
      </c>
      <c r="D542" s="115"/>
      <c r="E542" s="167"/>
    </row>
    <row r="543" spans="2:5" ht="15.75" x14ac:dyDescent="0.2">
      <c r="B543" s="69" t="s">
        <v>3</v>
      </c>
      <c r="C543" s="121">
        <v>5547</v>
      </c>
      <c r="D543" s="115"/>
      <c r="E543" s="167"/>
    </row>
    <row r="544" spans="2:5" ht="15.75" hidden="1" x14ac:dyDescent="0.2">
      <c r="B544" s="69" t="s">
        <v>90</v>
      </c>
      <c r="C544" s="121"/>
      <c r="D544" s="115"/>
      <c r="E544" s="167"/>
    </row>
    <row r="545" spans="2:5" ht="15.75" x14ac:dyDescent="0.25">
      <c r="B545" s="15" t="s">
        <v>80</v>
      </c>
      <c r="C545" s="124">
        <f>SUM(C546:C547)</f>
        <v>4123</v>
      </c>
      <c r="D545" s="115"/>
      <c r="E545" s="167"/>
    </row>
    <row r="546" spans="2:5" ht="15.75" x14ac:dyDescent="0.2">
      <c r="B546" s="69" t="s">
        <v>15</v>
      </c>
      <c r="C546" s="121">
        <v>2387</v>
      </c>
      <c r="D546" s="115"/>
      <c r="E546" s="167"/>
    </row>
    <row r="547" spans="2:5" ht="15.75" x14ac:dyDescent="0.2">
      <c r="B547" s="69" t="s">
        <v>3</v>
      </c>
      <c r="C547" s="121">
        <v>1736</v>
      </c>
      <c r="D547" s="115"/>
      <c r="E547" s="167"/>
    </row>
    <row r="548" spans="2:5" ht="15.75" x14ac:dyDescent="0.25">
      <c r="B548" s="15" t="s">
        <v>81</v>
      </c>
      <c r="C548" s="124">
        <f>C549+C550</f>
        <v>2120</v>
      </c>
      <c r="D548" s="115"/>
      <c r="E548" s="167"/>
    </row>
    <row r="549" spans="2:5" ht="15.75" hidden="1" x14ac:dyDescent="0.2">
      <c r="B549" s="69" t="s">
        <v>15</v>
      </c>
      <c r="C549" s="129"/>
      <c r="D549" s="115"/>
      <c r="E549" s="167"/>
    </row>
    <row r="550" spans="2:5" ht="16.5" thickBot="1" x14ac:dyDescent="0.25">
      <c r="B550" s="69" t="s">
        <v>3</v>
      </c>
      <c r="C550" s="32">
        <v>2120</v>
      </c>
      <c r="D550" s="115"/>
      <c r="E550" s="167"/>
    </row>
    <row r="551" spans="2:5" ht="32.25" hidden="1" thickBot="1" x14ac:dyDescent="0.3">
      <c r="B551" s="51" t="s">
        <v>86</v>
      </c>
      <c r="C551" s="26">
        <f>C552+C555+C557</f>
        <v>0</v>
      </c>
      <c r="D551" s="115"/>
      <c r="E551" s="167"/>
    </row>
    <row r="552" spans="2:5" ht="15.75" hidden="1" x14ac:dyDescent="0.25">
      <c r="B552" s="33" t="s">
        <v>35</v>
      </c>
      <c r="C552" s="27">
        <f>C553+C554</f>
        <v>0</v>
      </c>
      <c r="D552" s="115"/>
      <c r="E552" s="167"/>
    </row>
    <row r="553" spans="2:5" ht="15.75" hidden="1" x14ac:dyDescent="0.2">
      <c r="B553" s="50" t="s">
        <v>15</v>
      </c>
      <c r="C553" s="121"/>
      <c r="D553" s="115"/>
      <c r="E553" s="167"/>
    </row>
    <row r="554" spans="2:5" ht="15.75" hidden="1" x14ac:dyDescent="0.2">
      <c r="B554" s="50" t="s">
        <v>3</v>
      </c>
      <c r="C554" s="121"/>
      <c r="D554" s="115"/>
      <c r="E554" s="167"/>
    </row>
    <row r="555" spans="2:5" ht="15.75" hidden="1" x14ac:dyDescent="0.25">
      <c r="B555" s="15" t="s">
        <v>80</v>
      </c>
      <c r="C555" s="28">
        <f>C556</f>
        <v>0</v>
      </c>
      <c r="D555" s="115"/>
      <c r="E555" s="167"/>
    </row>
    <row r="556" spans="2:5" ht="15.75" hidden="1" x14ac:dyDescent="0.2">
      <c r="B556" s="50" t="s">
        <v>3</v>
      </c>
      <c r="C556" s="21"/>
      <c r="D556" s="115"/>
      <c r="E556" s="167"/>
    </row>
    <row r="557" spans="2:5" ht="15.75" hidden="1" x14ac:dyDescent="0.25">
      <c r="B557" s="15" t="s">
        <v>81</v>
      </c>
      <c r="C557" s="28">
        <f>C559</f>
        <v>0</v>
      </c>
      <c r="D557" s="115"/>
      <c r="E557" s="167"/>
    </row>
    <row r="558" spans="2:5" ht="15.75" hidden="1" x14ac:dyDescent="0.2">
      <c r="B558" s="50" t="s">
        <v>15</v>
      </c>
      <c r="C558" s="21"/>
      <c r="D558" s="115"/>
      <c r="E558" s="167"/>
    </row>
    <row r="559" spans="2:5" ht="16.5" hidden="1" thickBot="1" x14ac:dyDescent="0.25">
      <c r="B559" s="50" t="s">
        <v>3</v>
      </c>
      <c r="C559" s="22"/>
      <c r="D559" s="115"/>
      <c r="E559" s="167"/>
    </row>
    <row r="560" spans="2:5" ht="16.5" hidden="1" thickBot="1" x14ac:dyDescent="0.3">
      <c r="B560" s="51" t="s">
        <v>41</v>
      </c>
      <c r="C560" s="23">
        <f>C561+C564</f>
        <v>0</v>
      </c>
      <c r="D560" s="115"/>
      <c r="E560" s="167"/>
    </row>
    <row r="561" spans="2:5" ht="15.75" hidden="1" x14ac:dyDescent="0.25">
      <c r="B561" s="33" t="s">
        <v>35</v>
      </c>
      <c r="C561" s="30">
        <f>SUM(C562:C563)</f>
        <v>0</v>
      </c>
      <c r="D561" s="115"/>
      <c r="E561" s="167"/>
    </row>
    <row r="562" spans="2:5" ht="15.75" hidden="1" x14ac:dyDescent="0.2">
      <c r="B562" s="79" t="s">
        <v>15</v>
      </c>
      <c r="C562" s="29"/>
      <c r="D562" s="115"/>
      <c r="E562" s="167"/>
    </row>
    <row r="563" spans="2:5" ht="15.75" hidden="1" x14ac:dyDescent="0.2">
      <c r="B563" s="50" t="s">
        <v>3</v>
      </c>
      <c r="C563" s="21"/>
      <c r="D563" s="115"/>
      <c r="E563" s="167"/>
    </row>
    <row r="564" spans="2:5" ht="31.5" hidden="1" x14ac:dyDescent="0.25">
      <c r="B564" s="15" t="s">
        <v>38</v>
      </c>
      <c r="C564" s="28">
        <f>C565</f>
        <v>0</v>
      </c>
      <c r="D564" s="115"/>
      <c r="E564" s="167"/>
    </row>
    <row r="565" spans="2:5" ht="16.5" hidden="1" thickBot="1" x14ac:dyDescent="0.25">
      <c r="B565" s="71" t="s">
        <v>15</v>
      </c>
      <c r="C565" s="22"/>
      <c r="D565" s="115"/>
      <c r="E565" s="167"/>
    </row>
    <row r="566" spans="2:5" ht="16.5" thickBot="1" x14ac:dyDescent="0.3">
      <c r="B566" s="51" t="s">
        <v>105</v>
      </c>
      <c r="C566" s="23">
        <f>C567+C572</f>
        <v>2484633</v>
      </c>
      <c r="D566" s="115"/>
      <c r="E566" s="167"/>
    </row>
    <row r="567" spans="2:5" ht="15.75" x14ac:dyDescent="0.25">
      <c r="B567" s="33" t="s">
        <v>35</v>
      </c>
      <c r="C567" s="27">
        <f>SUM(C568:C571)</f>
        <v>2477054</v>
      </c>
      <c r="D567" s="115"/>
      <c r="E567" s="167"/>
    </row>
    <row r="568" spans="2:5" ht="15.75" x14ac:dyDescent="0.2">
      <c r="B568" s="50" t="s">
        <v>2</v>
      </c>
      <c r="C568" s="21">
        <v>1169370</v>
      </c>
      <c r="D568" s="115"/>
      <c r="E568" s="167"/>
    </row>
    <row r="569" spans="2:5" ht="15.75" x14ac:dyDescent="0.2">
      <c r="B569" s="50" t="s">
        <v>15</v>
      </c>
      <c r="C569" s="21">
        <v>1222174</v>
      </c>
      <c r="D569" s="115"/>
      <c r="E569" s="167"/>
    </row>
    <row r="570" spans="2:5" ht="15.75" x14ac:dyDescent="0.2">
      <c r="B570" s="50" t="s">
        <v>3</v>
      </c>
      <c r="C570" s="21">
        <v>69534</v>
      </c>
      <c r="D570" s="115"/>
      <c r="E570" s="167"/>
    </row>
    <row r="571" spans="2:5" ht="15.75" x14ac:dyDescent="0.2">
      <c r="B571" s="50" t="s">
        <v>91</v>
      </c>
      <c r="C571" s="21">
        <v>15976</v>
      </c>
      <c r="D571" s="115"/>
      <c r="E571" s="167"/>
    </row>
    <row r="572" spans="2:5" ht="15.75" x14ac:dyDescent="0.25">
      <c r="B572" s="15" t="s">
        <v>80</v>
      </c>
      <c r="C572" s="28">
        <f>C573</f>
        <v>7579</v>
      </c>
      <c r="D572" s="115"/>
      <c r="E572" s="167"/>
    </row>
    <row r="573" spans="2:5" ht="16.5" thickBot="1" x14ac:dyDescent="0.25">
      <c r="B573" s="71" t="s">
        <v>15</v>
      </c>
      <c r="C573" s="22">
        <v>7579</v>
      </c>
      <c r="D573" s="115"/>
      <c r="E573" s="167"/>
    </row>
    <row r="574" spans="2:5" ht="16.5" hidden="1" thickBot="1" x14ac:dyDescent="0.3">
      <c r="B574" s="51" t="s">
        <v>68</v>
      </c>
      <c r="C574" s="23">
        <f>SUM(C576:C579)</f>
        <v>0</v>
      </c>
      <c r="D574" s="115"/>
      <c r="E574" s="167"/>
    </row>
    <row r="575" spans="2:5" ht="15.75" hidden="1" x14ac:dyDescent="0.25">
      <c r="B575" s="33" t="s">
        <v>35</v>
      </c>
      <c r="C575" s="30"/>
      <c r="D575" s="115"/>
      <c r="E575" s="167"/>
    </row>
    <row r="576" spans="2:5" ht="15.75" hidden="1" x14ac:dyDescent="0.2">
      <c r="B576" s="50" t="s">
        <v>2</v>
      </c>
      <c r="C576" s="21"/>
      <c r="D576" s="115"/>
      <c r="E576" s="167"/>
    </row>
    <row r="577" spans="2:5" ht="15.75" hidden="1" x14ac:dyDescent="0.2">
      <c r="B577" s="50" t="s">
        <v>15</v>
      </c>
      <c r="C577" s="21"/>
      <c r="D577" s="115"/>
      <c r="E577" s="167"/>
    </row>
    <row r="578" spans="2:5" ht="15.75" hidden="1" x14ac:dyDescent="0.2">
      <c r="B578" s="50" t="s">
        <v>3</v>
      </c>
      <c r="C578" s="21"/>
      <c r="D578" s="115"/>
      <c r="E578" s="167"/>
    </row>
    <row r="579" spans="2:5" ht="16.5" hidden="1" thickBot="1" x14ac:dyDescent="0.25">
      <c r="B579" s="71" t="s">
        <v>91</v>
      </c>
      <c r="C579" s="22"/>
      <c r="D579" s="115"/>
      <c r="E579" s="167"/>
    </row>
    <row r="580" spans="2:5" ht="16.5" hidden="1" thickBot="1" x14ac:dyDescent="0.3">
      <c r="B580" s="51" t="s">
        <v>58</v>
      </c>
      <c r="C580" s="23">
        <f>C581+C584</f>
        <v>0</v>
      </c>
      <c r="D580" s="115"/>
      <c r="E580" s="167"/>
    </row>
    <row r="581" spans="2:5" ht="15.75" hidden="1" x14ac:dyDescent="0.25">
      <c r="B581" s="165" t="s">
        <v>35</v>
      </c>
      <c r="C581" s="166">
        <f>SUM(C582:C583)</f>
        <v>0</v>
      </c>
      <c r="D581" s="115"/>
      <c r="E581" s="167"/>
    </row>
    <row r="582" spans="2:5" ht="15.75" hidden="1" x14ac:dyDescent="0.2">
      <c r="B582" s="50" t="s">
        <v>15</v>
      </c>
      <c r="C582" s="21"/>
      <c r="D582" s="115"/>
      <c r="E582" s="167"/>
    </row>
    <row r="583" spans="2:5" ht="15.75" hidden="1" x14ac:dyDescent="0.2">
      <c r="B583" s="50" t="s">
        <v>3</v>
      </c>
      <c r="C583" s="21"/>
      <c r="D583" s="115"/>
      <c r="E583" s="167"/>
    </row>
    <row r="584" spans="2:5" ht="15.75" hidden="1" x14ac:dyDescent="0.25">
      <c r="B584" s="15" t="s">
        <v>80</v>
      </c>
      <c r="C584" s="28">
        <f>C585+C586</f>
        <v>0</v>
      </c>
      <c r="D584" s="115"/>
      <c r="E584" s="167"/>
    </row>
    <row r="585" spans="2:5" ht="15.75" hidden="1" x14ac:dyDescent="0.2">
      <c r="B585" s="65" t="s">
        <v>15</v>
      </c>
      <c r="C585" s="21"/>
      <c r="D585" s="115"/>
      <c r="E585" s="167"/>
    </row>
    <row r="586" spans="2:5" ht="16.5" hidden="1" thickBot="1" x14ac:dyDescent="0.25">
      <c r="B586" s="65" t="s">
        <v>3</v>
      </c>
      <c r="C586" s="21"/>
      <c r="D586" s="115"/>
      <c r="E586" s="167"/>
    </row>
    <row r="587" spans="2:5" ht="16.5" hidden="1" thickBot="1" x14ac:dyDescent="0.25">
      <c r="B587" s="66"/>
      <c r="C587" s="22"/>
      <c r="D587" s="115"/>
      <c r="E587" s="167"/>
    </row>
    <row r="588" spans="2:5" ht="16.5" thickBot="1" x14ac:dyDescent="0.25">
      <c r="B588" s="59" t="s">
        <v>59</v>
      </c>
      <c r="C588" s="2">
        <f>C589+C592</f>
        <v>174751</v>
      </c>
      <c r="D588" s="115"/>
      <c r="E588" s="167"/>
    </row>
    <row r="589" spans="2:5" ht="15.75" x14ac:dyDescent="0.2">
      <c r="B589" s="57" t="s">
        <v>35</v>
      </c>
      <c r="C589" s="10">
        <f>C590+C591</f>
        <v>172607</v>
      </c>
      <c r="D589" s="115"/>
      <c r="E589" s="167"/>
    </row>
    <row r="590" spans="2:5" ht="15.75" x14ac:dyDescent="0.2">
      <c r="B590" s="58" t="s">
        <v>15</v>
      </c>
      <c r="C590" s="9">
        <v>156403</v>
      </c>
      <c r="D590" s="115"/>
      <c r="E590" s="167"/>
    </row>
    <row r="591" spans="2:5" ht="15.75" x14ac:dyDescent="0.2">
      <c r="B591" s="65" t="s">
        <v>3</v>
      </c>
      <c r="C591" s="7">
        <v>16204</v>
      </c>
      <c r="D591" s="115"/>
      <c r="E591" s="167"/>
    </row>
    <row r="592" spans="2:5" ht="15.75" x14ac:dyDescent="0.2">
      <c r="B592" s="15" t="s">
        <v>81</v>
      </c>
      <c r="C592" s="24">
        <f>C593</f>
        <v>2144</v>
      </c>
      <c r="D592" s="115"/>
      <c r="E592" s="167"/>
    </row>
    <row r="593" spans="2:5" ht="16.5" thickBot="1" x14ac:dyDescent="0.25">
      <c r="B593" s="66" t="s">
        <v>3</v>
      </c>
      <c r="C593" s="18">
        <v>2144</v>
      </c>
      <c r="D593" s="115"/>
      <c r="E593" s="167"/>
    </row>
    <row r="594" spans="2:5" ht="16.5" thickBot="1" x14ac:dyDescent="0.25">
      <c r="B594" s="51" t="s">
        <v>96</v>
      </c>
      <c r="C594" s="2">
        <f>C595+C599</f>
        <v>1442767</v>
      </c>
      <c r="D594" s="115"/>
      <c r="E594" s="167"/>
    </row>
    <row r="595" spans="2:5" ht="15.75" x14ac:dyDescent="0.2">
      <c r="B595" s="57" t="s">
        <v>35</v>
      </c>
      <c r="C595" s="10">
        <f>C596+C597+C598</f>
        <v>1440768</v>
      </c>
      <c r="D595" s="115"/>
      <c r="E595" s="167"/>
    </row>
    <row r="596" spans="2:5" ht="15.75" x14ac:dyDescent="0.2">
      <c r="B596" s="50" t="s">
        <v>2</v>
      </c>
      <c r="C596" s="21">
        <v>286658</v>
      </c>
      <c r="D596" s="115"/>
      <c r="E596" s="167"/>
    </row>
    <row r="597" spans="2:5" ht="15.75" x14ac:dyDescent="0.2">
      <c r="B597" s="50" t="s">
        <v>15</v>
      </c>
      <c r="C597" s="21">
        <v>52809</v>
      </c>
      <c r="D597" s="115"/>
      <c r="E597" s="167"/>
    </row>
    <row r="598" spans="2:5" ht="15.75" x14ac:dyDescent="0.2">
      <c r="B598" s="50" t="s">
        <v>107</v>
      </c>
      <c r="C598" s="21">
        <v>1101301</v>
      </c>
      <c r="D598" s="115"/>
      <c r="E598" s="167"/>
    </row>
    <row r="599" spans="2:5" ht="15.75" x14ac:dyDescent="0.25">
      <c r="B599" s="15" t="s">
        <v>80</v>
      </c>
      <c r="C599" s="28">
        <f>C601+C600</f>
        <v>1999</v>
      </c>
      <c r="D599" s="115"/>
      <c r="E599" s="167"/>
    </row>
    <row r="600" spans="2:5" ht="15.75" hidden="1" x14ac:dyDescent="0.2">
      <c r="B600" s="50" t="s">
        <v>2</v>
      </c>
      <c r="C600" s="147"/>
      <c r="D600" s="115"/>
      <c r="E600" s="167"/>
    </row>
    <row r="601" spans="2:5" ht="16.5" thickBot="1" x14ac:dyDescent="0.25">
      <c r="B601" s="66" t="s">
        <v>15</v>
      </c>
      <c r="C601" s="22">
        <v>1999</v>
      </c>
      <c r="D601" s="115"/>
      <c r="E601" s="167"/>
    </row>
    <row r="602" spans="2:5" ht="16.5" hidden="1" thickBot="1" x14ac:dyDescent="0.25">
      <c r="B602" s="51"/>
      <c r="C602" s="2"/>
      <c r="D602" s="115"/>
      <c r="E602" s="167"/>
    </row>
    <row r="603" spans="2:5" ht="15.75" hidden="1" x14ac:dyDescent="0.2">
      <c r="B603" s="57"/>
      <c r="C603" s="10"/>
      <c r="D603" s="115"/>
      <c r="E603" s="167"/>
    </row>
    <row r="604" spans="2:5" ht="15.75" hidden="1" x14ac:dyDescent="0.2">
      <c r="B604" s="50"/>
      <c r="C604" s="121"/>
      <c r="D604" s="115"/>
      <c r="E604" s="167"/>
    </row>
    <row r="605" spans="2:5" ht="16.5" hidden="1" thickBot="1" x14ac:dyDescent="0.25">
      <c r="B605" s="71" t="s">
        <v>3</v>
      </c>
      <c r="C605" s="32"/>
      <c r="D605" s="115"/>
      <c r="E605" s="167"/>
    </row>
    <row r="606" spans="2:5" ht="16.5" thickBot="1" x14ac:dyDescent="0.25">
      <c r="B606" s="51" t="s">
        <v>97</v>
      </c>
      <c r="C606" s="2">
        <f>C607+C611</f>
        <v>204163</v>
      </c>
      <c r="D606" s="115"/>
      <c r="E606" s="167"/>
    </row>
    <row r="607" spans="2:5" ht="15.75" x14ac:dyDescent="0.2">
      <c r="B607" s="57" t="s">
        <v>35</v>
      </c>
      <c r="C607" s="10">
        <f>SUM(C608:C610)</f>
        <v>197442</v>
      </c>
      <c r="D607" s="115"/>
      <c r="E607" s="167"/>
    </row>
    <row r="608" spans="2:5" ht="15.75" x14ac:dyDescent="0.2">
      <c r="B608" s="50" t="s">
        <v>2</v>
      </c>
      <c r="C608" s="7">
        <v>149861</v>
      </c>
      <c r="D608" s="115"/>
      <c r="E608" s="167"/>
    </row>
    <row r="609" spans="2:5" ht="15.75" x14ac:dyDescent="0.2">
      <c r="B609" s="50" t="s">
        <v>15</v>
      </c>
      <c r="C609" s="7">
        <v>42936</v>
      </c>
      <c r="D609" s="115"/>
      <c r="E609" s="167"/>
    </row>
    <row r="610" spans="2:5" ht="15.75" x14ac:dyDescent="0.2">
      <c r="B610" s="50" t="s">
        <v>3</v>
      </c>
      <c r="C610" s="7">
        <v>4645</v>
      </c>
      <c r="D610" s="115"/>
      <c r="E610" s="167"/>
    </row>
    <row r="611" spans="2:5" ht="15.75" x14ac:dyDescent="0.2">
      <c r="B611" s="15" t="s">
        <v>80</v>
      </c>
      <c r="C611" s="24">
        <f>C612</f>
        <v>6721</v>
      </c>
      <c r="D611" s="115"/>
      <c r="E611" s="167"/>
    </row>
    <row r="612" spans="2:5" ht="16.5" thickBot="1" x14ac:dyDescent="0.25">
      <c r="B612" s="66" t="s">
        <v>3</v>
      </c>
      <c r="C612" s="18">
        <v>6721</v>
      </c>
      <c r="D612" s="115"/>
      <c r="E612" s="167"/>
    </row>
    <row r="613" spans="2:5" ht="16.5" thickBot="1" x14ac:dyDescent="0.25">
      <c r="B613" s="56" t="s">
        <v>69</v>
      </c>
      <c r="C613" s="2">
        <f>C614+C618+C621</f>
        <v>652741</v>
      </c>
      <c r="D613" s="115"/>
      <c r="E613" s="167"/>
    </row>
    <row r="614" spans="2:5" ht="15.75" x14ac:dyDescent="0.2">
      <c r="B614" s="57" t="s">
        <v>35</v>
      </c>
      <c r="C614" s="63">
        <f>SUM(C615:C617)</f>
        <v>611306</v>
      </c>
      <c r="D614" s="115"/>
      <c r="E614" s="167"/>
    </row>
    <row r="615" spans="2:5" ht="15.75" x14ac:dyDescent="0.2">
      <c r="B615" s="50" t="s">
        <v>2</v>
      </c>
      <c r="C615" s="9">
        <v>211556</v>
      </c>
      <c r="D615" s="115"/>
      <c r="E615" s="167"/>
    </row>
    <row r="616" spans="2:5" ht="15.75" x14ac:dyDescent="0.2">
      <c r="B616" s="50" t="s">
        <v>15</v>
      </c>
      <c r="C616" s="7">
        <v>387210</v>
      </c>
      <c r="D616" s="115"/>
      <c r="E616" s="167"/>
    </row>
    <row r="617" spans="2:5" ht="15.75" x14ac:dyDescent="0.2">
      <c r="B617" s="50" t="s">
        <v>3</v>
      </c>
      <c r="C617" s="7">
        <v>12540</v>
      </c>
      <c r="D617" s="115"/>
      <c r="E617" s="167"/>
    </row>
    <row r="618" spans="2:5" ht="15.75" x14ac:dyDescent="0.2">
      <c r="B618" s="15" t="s">
        <v>80</v>
      </c>
      <c r="C618" s="24">
        <f>SUM(C619:C620)</f>
        <v>11554</v>
      </c>
      <c r="D618" s="115"/>
      <c r="E618" s="167"/>
    </row>
    <row r="619" spans="2:5" ht="15.75" x14ac:dyDescent="0.2">
      <c r="B619" s="69" t="s">
        <v>15</v>
      </c>
      <c r="C619" s="7">
        <v>476</v>
      </c>
      <c r="D619" s="115"/>
      <c r="E619" s="167"/>
    </row>
    <row r="620" spans="2:5" ht="15.75" x14ac:dyDescent="0.2">
      <c r="B620" s="50" t="s">
        <v>3</v>
      </c>
      <c r="C620" s="7">
        <v>11078</v>
      </c>
      <c r="D620" s="115"/>
      <c r="E620" s="167"/>
    </row>
    <row r="621" spans="2:5" ht="15.75" x14ac:dyDescent="0.2">
      <c r="B621" s="15" t="s">
        <v>81</v>
      </c>
      <c r="C621" s="24">
        <f>C622+C623</f>
        <v>29881</v>
      </c>
      <c r="D621" s="115"/>
      <c r="E621" s="167"/>
    </row>
    <row r="622" spans="2:5" ht="15.75" x14ac:dyDescent="0.2">
      <c r="B622" s="65" t="s">
        <v>15</v>
      </c>
      <c r="C622" s="7">
        <v>27040</v>
      </c>
      <c r="D622" s="115"/>
      <c r="E622" s="167"/>
    </row>
    <row r="623" spans="2:5" ht="16.5" thickBot="1" x14ac:dyDescent="0.25">
      <c r="B623" s="66" t="s">
        <v>3</v>
      </c>
      <c r="C623" s="18">
        <v>2841</v>
      </c>
      <c r="D623" s="115"/>
      <c r="E623" s="167"/>
    </row>
    <row r="624" spans="2:5" ht="15.75" hidden="1" x14ac:dyDescent="0.2">
      <c r="B624" s="161"/>
      <c r="C624" s="151"/>
      <c r="D624" s="115"/>
      <c r="E624" s="167"/>
    </row>
    <row r="625" spans="2:5" ht="15.75" hidden="1" x14ac:dyDescent="0.2">
      <c r="B625" s="15"/>
      <c r="C625" s="24"/>
      <c r="D625" s="115"/>
      <c r="E625" s="167"/>
    </row>
    <row r="626" spans="2:5" ht="15.75" hidden="1" x14ac:dyDescent="0.2">
      <c r="B626" s="65"/>
      <c r="C626" s="7"/>
      <c r="D626" s="115"/>
      <c r="E626" s="167"/>
    </row>
    <row r="627" spans="2:5" ht="15.75" hidden="1" x14ac:dyDescent="0.2">
      <c r="B627" s="15"/>
      <c r="C627" s="24"/>
      <c r="D627" s="115"/>
      <c r="E627" s="167"/>
    </row>
    <row r="628" spans="2:5" ht="15.75" hidden="1" x14ac:dyDescent="0.2">
      <c r="B628" s="50"/>
      <c r="C628" s="7"/>
      <c r="D628" s="115"/>
      <c r="E628" s="167"/>
    </row>
    <row r="629" spans="2:5" ht="15.75" hidden="1" x14ac:dyDescent="0.2">
      <c r="B629" s="138"/>
      <c r="C629" s="139"/>
      <c r="D629" s="115"/>
      <c r="E629" s="167"/>
    </row>
    <row r="630" spans="2:5" ht="15.75" hidden="1" x14ac:dyDescent="0.2">
      <c r="B630" s="15"/>
      <c r="C630" s="24"/>
      <c r="D630" s="115"/>
      <c r="E630" s="167"/>
    </row>
    <row r="631" spans="2:5" ht="15.75" hidden="1" x14ac:dyDescent="0.2">
      <c r="B631" s="50"/>
      <c r="C631" s="7"/>
      <c r="D631" s="115"/>
      <c r="E631" s="167"/>
    </row>
    <row r="632" spans="2:5" ht="15.75" hidden="1" x14ac:dyDescent="0.2">
      <c r="B632" s="50"/>
      <c r="C632" s="7"/>
      <c r="D632" s="115"/>
      <c r="E632" s="167"/>
    </row>
    <row r="633" spans="2:5" ht="15.75" hidden="1" x14ac:dyDescent="0.2">
      <c r="B633" s="50"/>
      <c r="C633" s="7"/>
      <c r="D633" s="115"/>
      <c r="E633" s="167"/>
    </row>
    <row r="634" spans="2:5" ht="15.75" hidden="1" x14ac:dyDescent="0.2">
      <c r="B634" s="15"/>
      <c r="C634" s="24"/>
      <c r="D634" s="115"/>
      <c r="E634" s="167"/>
    </row>
    <row r="635" spans="2:5" ht="16.5" hidden="1" thickBot="1" x14ac:dyDescent="0.25">
      <c r="B635" s="69"/>
      <c r="C635" s="18"/>
      <c r="D635" s="115"/>
      <c r="E635" s="167"/>
    </row>
    <row r="636" spans="2:5" ht="16.5" thickBot="1" x14ac:dyDescent="0.25">
      <c r="B636" s="51" t="s">
        <v>98</v>
      </c>
      <c r="C636" s="5">
        <f>C637+C642+C646</f>
        <v>3467580</v>
      </c>
      <c r="D636" s="115"/>
      <c r="E636" s="167"/>
    </row>
    <row r="637" spans="2:5" ht="15.75" x14ac:dyDescent="0.2">
      <c r="B637" s="33" t="s">
        <v>35</v>
      </c>
      <c r="C637" s="34">
        <f>SUM(C638:C641)</f>
        <v>2539870</v>
      </c>
      <c r="D637" s="115"/>
      <c r="E637" s="167"/>
    </row>
    <row r="638" spans="2:5" ht="15.75" x14ac:dyDescent="0.2">
      <c r="B638" s="50" t="s">
        <v>2</v>
      </c>
      <c r="C638" s="19">
        <v>287620</v>
      </c>
      <c r="D638" s="115"/>
      <c r="E638" s="167"/>
    </row>
    <row r="639" spans="2:5" ht="15.75" x14ac:dyDescent="0.2">
      <c r="B639" s="50" t="s">
        <v>15</v>
      </c>
      <c r="C639" s="19">
        <v>683495</v>
      </c>
      <c r="D639" s="115"/>
      <c r="E639" s="167"/>
    </row>
    <row r="640" spans="2:5" ht="15.75" x14ac:dyDescent="0.2">
      <c r="B640" s="50" t="s">
        <v>3</v>
      </c>
      <c r="C640" s="19">
        <v>1561469</v>
      </c>
      <c r="D640" s="115"/>
      <c r="E640" s="167"/>
    </row>
    <row r="641" spans="2:5" ht="15.75" x14ac:dyDescent="0.2">
      <c r="B641" s="50" t="s">
        <v>87</v>
      </c>
      <c r="C641" s="19">
        <v>7286</v>
      </c>
      <c r="D641" s="115"/>
      <c r="E641" s="167"/>
    </row>
    <row r="642" spans="2:5" ht="15.75" x14ac:dyDescent="0.2">
      <c r="B642" s="15" t="s">
        <v>80</v>
      </c>
      <c r="C642" s="13">
        <f>SUM(C643:C645)</f>
        <v>739377</v>
      </c>
      <c r="D642" s="115"/>
      <c r="E642" s="167"/>
    </row>
    <row r="643" spans="2:5" ht="15.75" x14ac:dyDescent="0.2">
      <c r="B643" s="50" t="s">
        <v>2</v>
      </c>
      <c r="C643" s="19">
        <v>82740</v>
      </c>
      <c r="D643" s="115"/>
      <c r="E643" s="167"/>
    </row>
    <row r="644" spans="2:5" ht="15.75" x14ac:dyDescent="0.2">
      <c r="B644" s="50" t="s">
        <v>15</v>
      </c>
      <c r="C644" s="126">
        <v>30065</v>
      </c>
      <c r="D644" s="115"/>
      <c r="E644" s="167"/>
    </row>
    <row r="645" spans="2:5" ht="15.75" x14ac:dyDescent="0.2">
      <c r="B645" s="50" t="s">
        <v>3</v>
      </c>
      <c r="C645" s="7">
        <v>626572</v>
      </c>
      <c r="D645" s="115"/>
      <c r="E645" s="167"/>
    </row>
    <row r="646" spans="2:5" ht="15.75" x14ac:dyDescent="0.2">
      <c r="B646" s="15" t="s">
        <v>81</v>
      </c>
      <c r="C646" s="24">
        <f>SUM(C647:C648)</f>
        <v>188333</v>
      </c>
      <c r="D646" s="115"/>
      <c r="E646" s="167"/>
    </row>
    <row r="647" spans="2:5" ht="15.75" x14ac:dyDescent="0.2">
      <c r="B647" s="50" t="s">
        <v>15</v>
      </c>
      <c r="C647" s="7">
        <v>84001</v>
      </c>
      <c r="D647" s="115"/>
      <c r="E647" s="167"/>
    </row>
    <row r="648" spans="2:5" ht="16.5" thickBot="1" x14ac:dyDescent="0.25">
      <c r="B648" s="71" t="s">
        <v>3</v>
      </c>
      <c r="C648" s="18">
        <v>104332</v>
      </c>
      <c r="D648" s="115"/>
      <c r="E648" s="167"/>
    </row>
    <row r="649" spans="2:5" ht="16.5" hidden="1" thickBot="1" x14ac:dyDescent="0.25">
      <c r="B649" s="61"/>
      <c r="C649" s="120"/>
      <c r="D649" s="115"/>
      <c r="E649" s="167"/>
    </row>
    <row r="650" spans="2:5" ht="15.75" hidden="1" x14ac:dyDescent="0.2">
      <c r="B650" s="57"/>
      <c r="C650" s="10"/>
      <c r="D650" s="115"/>
      <c r="E650" s="167"/>
    </row>
    <row r="651" spans="2:5" ht="15.75" hidden="1" x14ac:dyDescent="0.2">
      <c r="B651" s="50"/>
      <c r="C651" s="7"/>
      <c r="D651" s="115"/>
      <c r="E651" s="167"/>
    </row>
    <row r="652" spans="2:5" ht="16.5" hidden="1" thickBot="1" x14ac:dyDescent="0.25">
      <c r="B652" s="71"/>
      <c r="C652" s="18"/>
      <c r="D652" s="115"/>
      <c r="E652" s="167"/>
    </row>
    <row r="653" spans="2:5" ht="16.5" hidden="1" thickBot="1" x14ac:dyDescent="0.25">
      <c r="B653" s="51"/>
      <c r="C653" s="2"/>
      <c r="D653" s="115"/>
      <c r="E653" s="167"/>
    </row>
    <row r="654" spans="2:5" ht="15.75" hidden="1" x14ac:dyDescent="0.2">
      <c r="B654" s="57"/>
      <c r="C654" s="10"/>
      <c r="D654" s="115"/>
      <c r="E654" s="167"/>
    </row>
    <row r="655" spans="2:5" ht="15.75" hidden="1" x14ac:dyDescent="0.2">
      <c r="B655" s="69"/>
      <c r="C655" s="105"/>
      <c r="D655" s="115"/>
      <c r="E655" s="167"/>
    </row>
    <row r="656" spans="2:5" ht="16.5" hidden="1" thickBot="1" x14ac:dyDescent="0.25">
      <c r="B656" s="71"/>
      <c r="C656" s="32"/>
      <c r="D656" s="115"/>
      <c r="E656" s="167"/>
    </row>
    <row r="657" spans="2:5" ht="16.5" hidden="1" thickBot="1" x14ac:dyDescent="0.3">
      <c r="B657" s="51"/>
      <c r="C657" s="23"/>
      <c r="D657" s="115"/>
      <c r="E657" s="167"/>
    </row>
    <row r="658" spans="2:5" ht="15.75" hidden="1" x14ac:dyDescent="0.2">
      <c r="B658" s="33"/>
      <c r="C658" s="105"/>
      <c r="D658" s="115"/>
      <c r="E658" s="167"/>
    </row>
    <row r="659" spans="2:5" ht="15.75" hidden="1" x14ac:dyDescent="0.2">
      <c r="B659" s="69"/>
      <c r="C659" s="121"/>
      <c r="D659" s="115"/>
      <c r="E659" s="167"/>
    </row>
    <row r="660" spans="2:5" ht="16.5" hidden="1" thickBot="1" x14ac:dyDescent="0.25">
      <c r="B660" s="71"/>
      <c r="C660" s="32"/>
      <c r="D660" s="115"/>
      <c r="E660" s="167"/>
    </row>
    <row r="661" spans="2:5" ht="16.5" hidden="1" thickBot="1" x14ac:dyDescent="0.3">
      <c r="B661" s="61"/>
      <c r="C661" s="123"/>
      <c r="D661" s="115"/>
      <c r="E661" s="167"/>
    </row>
    <row r="662" spans="2:5" ht="15.75" hidden="1" x14ac:dyDescent="0.25">
      <c r="B662" s="33"/>
      <c r="C662" s="30"/>
      <c r="D662" s="115"/>
      <c r="E662" s="167"/>
    </row>
    <row r="663" spans="2:5" ht="16.5" hidden="1" thickBot="1" x14ac:dyDescent="0.25">
      <c r="B663" s="73"/>
      <c r="C663" s="129"/>
      <c r="D663" s="115"/>
      <c r="E663" s="167"/>
    </row>
    <row r="664" spans="2:5" ht="16.5" hidden="1" thickBot="1" x14ac:dyDescent="0.3">
      <c r="B664" s="51"/>
      <c r="C664" s="23"/>
      <c r="D664" s="115"/>
      <c r="E664" s="167"/>
    </row>
    <row r="665" spans="2:5" ht="15.75" hidden="1" x14ac:dyDescent="0.25">
      <c r="B665" s="57"/>
      <c r="C665" s="30"/>
      <c r="D665" s="115"/>
      <c r="E665" s="167"/>
    </row>
    <row r="666" spans="2:5" ht="15.75" hidden="1" x14ac:dyDescent="0.2">
      <c r="B666" s="69"/>
      <c r="C666" s="121"/>
      <c r="D666" s="115"/>
      <c r="E666" s="167"/>
    </row>
    <row r="667" spans="2:5" ht="15.75" hidden="1" x14ac:dyDescent="0.2">
      <c r="B667" s="73"/>
      <c r="C667" s="129"/>
      <c r="D667" s="115"/>
      <c r="E667" s="167"/>
    </row>
    <row r="668" spans="2:5" ht="15.75" hidden="1" x14ac:dyDescent="0.25">
      <c r="B668" s="15"/>
      <c r="C668" s="124"/>
      <c r="D668" s="115"/>
      <c r="E668" s="167"/>
    </row>
    <row r="669" spans="2:5" ht="15.75" hidden="1" x14ac:dyDescent="0.2">
      <c r="B669" s="50"/>
      <c r="C669" s="121"/>
      <c r="D669" s="115"/>
      <c r="E669" s="167"/>
    </row>
    <row r="670" spans="2:5" ht="15.75" hidden="1" x14ac:dyDescent="0.25">
      <c r="B670" s="15"/>
      <c r="C670" s="124"/>
      <c r="D670" s="115"/>
      <c r="E670" s="167"/>
    </row>
    <row r="671" spans="2:5" ht="16.5" hidden="1" thickBot="1" x14ac:dyDescent="0.25">
      <c r="B671" s="71"/>
      <c r="C671" s="32"/>
      <c r="D671" s="115"/>
      <c r="E671" s="167"/>
    </row>
    <row r="672" spans="2:5" ht="16.5" hidden="1" thickBot="1" x14ac:dyDescent="0.3">
      <c r="B672" s="51"/>
      <c r="C672" s="23"/>
      <c r="D672" s="115"/>
      <c r="E672" s="167"/>
    </row>
    <row r="673" spans="2:5" ht="15.75" hidden="1" x14ac:dyDescent="0.25">
      <c r="B673" s="33"/>
      <c r="C673" s="30"/>
      <c r="D673" s="115"/>
      <c r="E673" s="167"/>
    </row>
    <row r="674" spans="2:5" ht="15.75" hidden="1" x14ac:dyDescent="0.2">
      <c r="B674" s="50"/>
      <c r="C674" s="105"/>
      <c r="D674" s="115"/>
      <c r="E674" s="167"/>
    </row>
    <row r="675" spans="2:5" ht="15.75" hidden="1" x14ac:dyDescent="0.2">
      <c r="B675" s="50"/>
      <c r="C675" s="121"/>
      <c r="D675" s="115"/>
      <c r="E675" s="167"/>
    </row>
    <row r="676" spans="2:5" ht="15.75" hidden="1" x14ac:dyDescent="0.25">
      <c r="B676" s="15"/>
      <c r="C676" s="124"/>
      <c r="D676" s="115"/>
      <c r="E676" s="167"/>
    </row>
    <row r="677" spans="2:5" ht="15.75" hidden="1" x14ac:dyDescent="0.2">
      <c r="B677" s="73"/>
      <c r="C677" s="129"/>
      <c r="D677" s="115"/>
      <c r="E677" s="167"/>
    </row>
    <row r="678" spans="2:5" ht="15.75" hidden="1" x14ac:dyDescent="0.25">
      <c r="B678" s="15"/>
      <c r="C678" s="124"/>
      <c r="D678" s="115"/>
      <c r="E678" s="167"/>
    </row>
    <row r="679" spans="2:5" ht="15.75" hidden="1" x14ac:dyDescent="0.2">
      <c r="B679" s="50"/>
      <c r="C679" s="121"/>
      <c r="D679" s="115"/>
      <c r="E679" s="167"/>
    </row>
    <row r="680" spans="2:5" ht="16.5" hidden="1" thickBot="1" x14ac:dyDescent="0.25">
      <c r="B680" s="71"/>
      <c r="C680" s="32"/>
      <c r="D680" s="115"/>
      <c r="E680" s="167"/>
    </row>
    <row r="681" spans="2:5" ht="16.5" thickBot="1" x14ac:dyDescent="0.3">
      <c r="B681" s="51" t="s">
        <v>52</v>
      </c>
      <c r="C681" s="23">
        <f>C682+C686+C690</f>
        <v>4217957</v>
      </c>
      <c r="D681" s="115"/>
      <c r="E681" s="167"/>
    </row>
    <row r="682" spans="2:5" ht="15.75" x14ac:dyDescent="0.25">
      <c r="B682" s="33" t="s">
        <v>35</v>
      </c>
      <c r="C682" s="30">
        <f>SUM(C683:C685)</f>
        <v>3321430</v>
      </c>
      <c r="D682" s="115"/>
      <c r="E682" s="167"/>
    </row>
    <row r="683" spans="2:5" ht="15.75" x14ac:dyDescent="0.2">
      <c r="B683" s="50" t="s">
        <v>23</v>
      </c>
      <c r="C683" s="121">
        <v>1686875</v>
      </c>
      <c r="D683" s="115"/>
      <c r="E683" s="167"/>
    </row>
    <row r="684" spans="2:5" ht="15.75" x14ac:dyDescent="0.2">
      <c r="B684" s="50" t="s">
        <v>15</v>
      </c>
      <c r="C684" s="121">
        <v>1294573</v>
      </c>
      <c r="D684" s="115"/>
      <c r="E684" s="167"/>
    </row>
    <row r="685" spans="2:5" ht="15.75" x14ac:dyDescent="0.2">
      <c r="B685" s="50" t="s">
        <v>3</v>
      </c>
      <c r="C685" s="121">
        <v>339982</v>
      </c>
      <c r="D685" s="115"/>
      <c r="E685" s="167"/>
    </row>
    <row r="686" spans="2:5" ht="15.75" x14ac:dyDescent="0.25">
      <c r="B686" s="15" t="s">
        <v>80</v>
      </c>
      <c r="C686" s="124">
        <f>SUM(C687:C689)</f>
        <v>39836</v>
      </c>
      <c r="D686" s="115"/>
      <c r="E686" s="167"/>
    </row>
    <row r="687" spans="2:5" ht="15.75" x14ac:dyDescent="0.2">
      <c r="B687" s="50" t="s">
        <v>23</v>
      </c>
      <c r="C687" s="121">
        <v>7200</v>
      </c>
      <c r="D687" s="115"/>
      <c r="E687" s="167"/>
    </row>
    <row r="688" spans="2:5" ht="15.75" hidden="1" x14ac:dyDescent="0.2">
      <c r="B688" s="50" t="s">
        <v>15</v>
      </c>
      <c r="C688" s="121"/>
      <c r="D688" s="115"/>
      <c r="E688" s="167"/>
    </row>
    <row r="689" spans="2:5 16384:16384" ht="15.75" x14ac:dyDescent="0.2">
      <c r="B689" s="73" t="s">
        <v>3</v>
      </c>
      <c r="C689" s="129">
        <v>32636</v>
      </c>
      <c r="D689" s="115"/>
      <c r="E689" s="167"/>
    </row>
    <row r="690" spans="2:5 16384:16384" ht="15.75" x14ac:dyDescent="0.25">
      <c r="B690" s="15" t="s">
        <v>81</v>
      </c>
      <c r="C690" s="124">
        <f>SUM(C691:C692)</f>
        <v>856691</v>
      </c>
      <c r="D690" s="115"/>
      <c r="E690" s="167"/>
    </row>
    <row r="691" spans="2:5 16384:16384" ht="15.75" x14ac:dyDescent="0.2">
      <c r="B691" s="69" t="s">
        <v>15</v>
      </c>
      <c r="C691" s="121">
        <v>27203</v>
      </c>
      <c r="D691" s="115"/>
      <c r="E691" s="167"/>
    </row>
    <row r="692" spans="2:5 16384:16384" ht="16.5" thickBot="1" x14ac:dyDescent="0.25">
      <c r="B692" s="71" t="s">
        <v>3</v>
      </c>
      <c r="C692" s="32">
        <v>829488</v>
      </c>
      <c r="D692" s="115"/>
      <c r="E692" s="167"/>
    </row>
    <row r="693" spans="2:5 16384:16384" ht="16.5" thickBot="1" x14ac:dyDescent="0.3">
      <c r="B693" s="51" t="s">
        <v>113</v>
      </c>
      <c r="C693" s="23">
        <f>C694+C695+C696</f>
        <v>680464</v>
      </c>
      <c r="D693" s="115"/>
      <c r="E693" s="167"/>
    </row>
    <row r="694" spans="2:5 16384:16384" ht="15.75" x14ac:dyDescent="0.2">
      <c r="B694" s="57" t="s">
        <v>111</v>
      </c>
      <c r="C694" s="173">
        <v>545722</v>
      </c>
      <c r="D694" s="115"/>
      <c r="E694" s="167"/>
    </row>
    <row r="695" spans="2:5 16384:16384" ht="15.75" x14ac:dyDescent="0.2">
      <c r="B695" s="15" t="s">
        <v>112</v>
      </c>
      <c r="C695" s="121">
        <v>110712</v>
      </c>
      <c r="D695" s="115"/>
      <c r="E695" s="167"/>
    </row>
    <row r="696" spans="2:5 16384:16384" ht="16.5" thickBot="1" x14ac:dyDescent="0.25">
      <c r="B696" s="15" t="s">
        <v>120</v>
      </c>
      <c r="C696" s="32">
        <v>24030</v>
      </c>
      <c r="D696" s="115"/>
      <c r="E696" s="167"/>
    </row>
    <row r="697" spans="2:5 16384:16384" ht="16.5" thickBot="1" x14ac:dyDescent="0.3">
      <c r="B697" s="51" t="s">
        <v>64</v>
      </c>
      <c r="C697" s="23">
        <f>+C698+C703+C701</f>
        <v>1191454</v>
      </c>
      <c r="D697" s="115"/>
      <c r="E697" s="167"/>
      <c r="XFD697">
        <f>SUM(A697:XFC697)</f>
        <v>1191454</v>
      </c>
    </row>
    <row r="698" spans="2:5 16384:16384" ht="15.75" x14ac:dyDescent="0.25">
      <c r="B698" s="33" t="s">
        <v>35</v>
      </c>
      <c r="C698" s="30">
        <f>C700+C699</f>
        <v>33014</v>
      </c>
      <c r="D698" s="115"/>
      <c r="E698" s="167"/>
    </row>
    <row r="699" spans="2:5 16384:16384" ht="15.75" hidden="1" x14ac:dyDescent="0.2">
      <c r="B699" s="69" t="s">
        <v>15</v>
      </c>
      <c r="C699" s="105"/>
      <c r="D699" s="115"/>
      <c r="E699" s="167"/>
    </row>
    <row r="700" spans="2:5 16384:16384" ht="15.75" x14ac:dyDescent="0.2">
      <c r="B700" s="50" t="s">
        <v>3</v>
      </c>
      <c r="C700" s="121">
        <v>33014</v>
      </c>
      <c r="D700" s="115"/>
      <c r="E700" s="167"/>
    </row>
    <row r="701" spans="2:5 16384:16384" ht="15.75" x14ac:dyDescent="0.25">
      <c r="B701" s="15" t="s">
        <v>80</v>
      </c>
      <c r="C701" s="124">
        <f>C702</f>
        <v>193</v>
      </c>
      <c r="D701" s="115"/>
      <c r="E701" s="167"/>
    </row>
    <row r="702" spans="2:5 16384:16384" ht="15.75" x14ac:dyDescent="0.2">
      <c r="B702" s="50" t="s">
        <v>3</v>
      </c>
      <c r="C702" s="121">
        <v>193</v>
      </c>
      <c r="D702" s="115"/>
      <c r="E702" s="167"/>
    </row>
    <row r="703" spans="2:5 16384:16384" ht="15.75" x14ac:dyDescent="0.25">
      <c r="B703" s="15" t="s">
        <v>81</v>
      </c>
      <c r="C703" s="124">
        <f>C705+C704</f>
        <v>1158247</v>
      </c>
      <c r="D703" s="115"/>
      <c r="E703" s="167"/>
    </row>
    <row r="704" spans="2:5 16384:16384" ht="15.75" x14ac:dyDescent="0.2">
      <c r="B704" s="69" t="s">
        <v>15</v>
      </c>
      <c r="C704" s="129">
        <v>436366</v>
      </c>
      <c r="D704" s="115"/>
      <c r="E704" s="167"/>
    </row>
    <row r="705" spans="2:5" ht="16.5" thickBot="1" x14ac:dyDescent="0.25">
      <c r="B705" s="71" t="s">
        <v>3</v>
      </c>
      <c r="C705" s="32">
        <v>721881</v>
      </c>
      <c r="D705" s="115"/>
      <c r="E705" s="167"/>
    </row>
    <row r="706" spans="2:5" ht="16.5" thickBot="1" x14ac:dyDescent="0.3">
      <c r="B706" s="51" t="s">
        <v>76</v>
      </c>
      <c r="C706" s="23">
        <f>C707</f>
        <v>28115040</v>
      </c>
      <c r="D706" s="115"/>
      <c r="E706" s="167"/>
    </row>
    <row r="707" spans="2:5" ht="16.5" thickBot="1" x14ac:dyDescent="0.25">
      <c r="B707" s="152"/>
      <c r="C707" s="153">
        <v>28115040</v>
      </c>
      <c r="D707" s="115"/>
      <c r="E707" s="167"/>
    </row>
    <row r="708" spans="2:5" ht="16.5" thickBot="1" x14ac:dyDescent="0.3">
      <c r="B708" s="51" t="s">
        <v>118</v>
      </c>
      <c r="C708" s="23">
        <f>SUM(C710:C711)</f>
        <v>265873</v>
      </c>
      <c r="D708" s="115"/>
      <c r="E708" s="167"/>
    </row>
    <row r="709" spans="2:5" ht="15.75" x14ac:dyDescent="0.2">
      <c r="B709" s="33" t="s">
        <v>35</v>
      </c>
      <c r="C709" s="173"/>
      <c r="D709" s="115"/>
      <c r="E709" s="167"/>
    </row>
    <row r="710" spans="2:5" ht="15.75" x14ac:dyDescent="0.2">
      <c r="B710" s="50" t="s">
        <v>15</v>
      </c>
      <c r="C710" s="121">
        <v>122718</v>
      </c>
      <c r="D710" s="115"/>
      <c r="E710" s="167"/>
    </row>
    <row r="711" spans="2:5" ht="16.5" thickBot="1" x14ac:dyDescent="0.25">
      <c r="B711" s="71" t="s">
        <v>3</v>
      </c>
      <c r="C711" s="32">
        <v>143155</v>
      </c>
      <c r="D711" s="115"/>
      <c r="E711" s="167"/>
    </row>
    <row r="712" spans="2:5" ht="16.5" thickBot="1" x14ac:dyDescent="0.3">
      <c r="B712" s="51" t="s">
        <v>121</v>
      </c>
      <c r="C712" s="23">
        <f>C713+C719+C722</f>
        <v>494939</v>
      </c>
      <c r="D712" s="115"/>
      <c r="E712" s="167"/>
    </row>
    <row r="713" spans="2:5" ht="15.75" x14ac:dyDescent="0.25">
      <c r="B713" s="33" t="s">
        <v>35</v>
      </c>
      <c r="C713" s="30">
        <f>C714+C715+C716+C717+C718</f>
        <v>389549</v>
      </c>
      <c r="D713" s="115"/>
      <c r="E713" s="167"/>
    </row>
    <row r="714" spans="2:5" ht="15.75" x14ac:dyDescent="0.2">
      <c r="B714" s="50" t="s">
        <v>2</v>
      </c>
      <c r="C714" s="121">
        <v>227351</v>
      </c>
      <c r="D714" s="115"/>
      <c r="E714" s="167"/>
    </row>
    <row r="715" spans="2:5" ht="15.75" x14ac:dyDescent="0.2">
      <c r="B715" s="50" t="s">
        <v>107</v>
      </c>
      <c r="C715" s="121">
        <v>25137</v>
      </c>
      <c r="D715" s="115"/>
      <c r="E715" s="167"/>
    </row>
    <row r="716" spans="2:5" ht="15.75" x14ac:dyDescent="0.2">
      <c r="B716" s="50" t="s">
        <v>15</v>
      </c>
      <c r="C716" s="121">
        <v>110666</v>
      </c>
      <c r="D716" s="115"/>
      <c r="E716" s="167"/>
    </row>
    <row r="717" spans="2:5" ht="15.75" x14ac:dyDescent="0.2">
      <c r="B717" s="50" t="s">
        <v>3</v>
      </c>
      <c r="C717" s="121">
        <v>25683</v>
      </c>
      <c r="D717" s="115"/>
      <c r="E717" s="167"/>
    </row>
    <row r="718" spans="2:5" ht="15.75" x14ac:dyDescent="0.2">
      <c r="B718" s="50" t="s">
        <v>87</v>
      </c>
      <c r="C718" s="121">
        <v>712</v>
      </c>
      <c r="D718" s="115"/>
      <c r="E718" s="167"/>
    </row>
    <row r="719" spans="2:5" ht="15.75" x14ac:dyDescent="0.25">
      <c r="B719" s="15" t="s">
        <v>80</v>
      </c>
      <c r="C719" s="124">
        <f>C720+C721</f>
        <v>97440</v>
      </c>
      <c r="D719" s="115"/>
      <c r="E719" s="167"/>
    </row>
    <row r="720" spans="2:5" ht="15.75" x14ac:dyDescent="0.2">
      <c r="B720" s="50" t="s">
        <v>15</v>
      </c>
      <c r="C720" s="121">
        <v>12334</v>
      </c>
      <c r="D720" s="115"/>
      <c r="E720" s="167"/>
    </row>
    <row r="721" spans="2:5" ht="15.75" x14ac:dyDescent="0.2">
      <c r="B721" s="50" t="s">
        <v>3</v>
      </c>
      <c r="C721" s="121">
        <v>85106</v>
      </c>
      <c r="D721" s="115"/>
      <c r="E721" s="167"/>
    </row>
    <row r="722" spans="2:5" ht="15.75" x14ac:dyDescent="0.25">
      <c r="B722" s="15" t="s">
        <v>81</v>
      </c>
      <c r="C722" s="124">
        <f>C723+C724</f>
        <v>7950</v>
      </c>
      <c r="D722" s="115"/>
      <c r="E722" s="167"/>
    </row>
    <row r="723" spans="2:5" ht="15.75" x14ac:dyDescent="0.2">
      <c r="B723" s="50" t="s">
        <v>15</v>
      </c>
      <c r="C723" s="121">
        <v>0</v>
      </c>
      <c r="D723" s="115"/>
      <c r="E723" s="167"/>
    </row>
    <row r="724" spans="2:5" ht="16.5" thickBot="1" x14ac:dyDescent="0.25">
      <c r="B724" s="71" t="s">
        <v>3</v>
      </c>
      <c r="C724" s="32">
        <v>7950</v>
      </c>
      <c r="D724" s="115"/>
      <c r="E724" s="167"/>
    </row>
    <row r="725" spans="2:5" ht="16.5" thickBot="1" x14ac:dyDescent="0.25">
      <c r="B725" s="56" t="s">
        <v>45</v>
      </c>
      <c r="C725" s="2">
        <f>110058023</f>
        <v>110058023</v>
      </c>
      <c r="D725" s="115"/>
      <c r="E725" s="167"/>
    </row>
  </sheetData>
  <autoFilter ref="B2:B725"/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10" fitToHeight="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Перькова Ольга</cp:lastModifiedBy>
  <cp:lastPrinted>2018-07-04T09:39:33Z</cp:lastPrinted>
  <dcterms:created xsi:type="dcterms:W3CDTF">2007-01-10T10:16:36Z</dcterms:created>
  <dcterms:modified xsi:type="dcterms:W3CDTF">2018-07-04T09:39:37Z</dcterms:modified>
</cp:coreProperties>
</file>